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FFFFFF"/>
      <sz val="10"/>
    </font>
    <font>
      <name val="Calibri"/>
      <b val="1"/>
      <color rgb="001E293B"/>
      <sz val="11"/>
    </font>
    <font>
      <name val="Calibri"/>
      <i val="1"/>
      <color rgb="00DC2626"/>
      <sz val="10"/>
    </font>
    <font>
      <name val="Calibri"/>
      <i val="1"/>
      <color rgb="006B7280"/>
      <sz val="9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0843D"/>
      </patternFill>
    </fill>
    <fill>
      <patternFill patternType="solid">
        <fgColor rgb="00FEF2F2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3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right" vertical="center"/>
    </xf>
    <xf numFmtId="0" fontId="0" fillId="5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65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7" fillId="8" borderId="1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5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Est. Taxable Bright-Line Gain (NZD)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'Calculator'!Q2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'Calculator'!$A$3:$A$11</f>
            </numRef>
          </cat>
          <val>
            <numRef>
              <f>'Calculator'!$Q$3:$Q$11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 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Bright-Line Applies – Yes vs No</a:t>
            </a:r>
          </a:p>
        </rich>
      </tx>
    </title>
    <plotArea>
      <pieChart>
        <varyColors val="1"/>
        <ser>
          <idx val="0"/>
          <order val="0"/>
          <tx>
            <strRef>
              <f>'Summary'!E38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0843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'Summary'!$D$39:$D$40</f>
            </numRef>
          </cat>
          <val>
            <numRef>
              <f>'Summary'!$E$39:$E$40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14" customWidth="1" min="4" max="4"/>
    <col width="14" customWidth="1" min="5" max="5"/>
    <col width="14" customWidth="1" min="6" max="6"/>
    <col width="20" customWidth="1" min="7" max="7"/>
    <col width="20" customWidth="1" min="8" max="8"/>
    <col width="20" customWidth="1" min="9" max="9"/>
    <col width="20" customWidth="1" min="10" max="10"/>
    <col width="14" customWidth="1" min="11" max="11"/>
    <col width="16" customWidth="1" min="12" max="12"/>
    <col width="12" customWidth="1" min="13" max="13"/>
    <col width="14" customWidth="1" min="14" max="14"/>
    <col width="20" customWidth="1" min="15" max="15"/>
    <col width="18" customWidth="1" min="16" max="16"/>
    <col width="22" customWidth="1" min="17" max="17"/>
    <col width="30" customWidth="1" min="18" max="18"/>
  </cols>
  <sheetData>
    <row r="1" ht="30" customHeight="1">
      <c r="A1" s="1" t="inlineStr">
        <is>
          <t>Bright-Line Property Test Calculator – Aotearoa New Zealand</t>
        </is>
      </c>
    </row>
    <row r="2" ht="36" customHeight="1">
      <c r="A2" s="2" t="inlineStr">
        <is>
          <t>Property ID</t>
        </is>
      </c>
      <c r="B2" s="2" t="inlineStr">
        <is>
          <t>Property Address</t>
        </is>
      </c>
      <c r="C2" s="2" t="inlineStr">
        <is>
          <t>City</t>
        </is>
      </c>
      <c r="D2" s="2" t="inlineStr">
        <is>
          <t>Purchase Date</t>
        </is>
      </c>
      <c r="E2" s="2" t="inlineStr">
        <is>
          <t>Settlement Date</t>
        </is>
      </c>
      <c r="F2" s="2" t="inlineStr">
        <is>
          <t>Sale Date</t>
        </is>
      </c>
      <c r="G2" s="2" t="inlineStr">
        <is>
          <t>Purchase Price (NZD)</t>
        </is>
      </c>
      <c r="H2" s="2" t="inlineStr">
        <is>
          <t>Sale Price (NZD)</t>
        </is>
      </c>
      <c r="I2" s="2" t="inlineStr">
        <is>
          <t>Legal/Agent Costs (NZD)</t>
        </is>
      </c>
      <c r="J2" s="2" t="inlineStr">
        <is>
          <t>Improvement Costs (NZD)</t>
        </is>
      </c>
      <c r="K2" s="2" t="inlineStr">
        <is>
          <t>Bright-Line
Period (Yrs)</t>
        </is>
      </c>
      <c r="L2" s="2" t="inlineStr">
        <is>
          <t>Bright-Line
Expiry Date</t>
        </is>
      </c>
      <c r="M2" s="2" t="inlineStr">
        <is>
          <t>Days Held</t>
        </is>
      </c>
      <c r="N2" s="2" t="inlineStr">
        <is>
          <t>Bright-Line
Applies?</t>
        </is>
      </c>
      <c r="O2" s="2" t="inlineStr">
        <is>
          <t>Capital Gain
Before Costs</t>
        </is>
      </c>
      <c r="P2" s="2" t="inlineStr">
        <is>
          <t>Total Deductible
Costs</t>
        </is>
      </c>
      <c r="Q2" s="2" t="inlineStr">
        <is>
          <t>Est. Taxable
Bright-Line Gain</t>
        </is>
      </c>
      <c r="R2" s="2" t="inlineStr">
        <is>
          <t>Notes</t>
        </is>
      </c>
    </row>
    <row r="3">
      <c r="A3" s="3" t="inlineStr">
        <is>
          <t>P001</t>
        </is>
      </c>
      <c r="B3" s="4" t="inlineStr">
        <is>
          <t>14 Pohutukawa Lane, Remuera</t>
        </is>
      </c>
      <c r="C3" s="3" t="inlineStr">
        <is>
          <t>Auckland</t>
        </is>
      </c>
      <c r="D3" s="37" t="n">
        <v>46067</v>
      </c>
      <c r="E3" s="37" t="n">
        <v>46109</v>
      </c>
      <c r="F3" s="37" t="n">
        <v>46609</v>
      </c>
      <c r="G3" s="38" t="n">
        <v>950000</v>
      </c>
      <c r="H3" s="38" t="n">
        <v>1080000</v>
      </c>
      <c r="I3" s="38" t="n">
        <v>18500</v>
      </c>
      <c r="J3" s="38" t="n">
        <v>12000</v>
      </c>
      <c r="K3" s="7" t="n">
        <v>10</v>
      </c>
      <c r="L3" s="39">
        <f>EDATE(D3,12*K3)</f>
        <v/>
      </c>
      <c r="M3" s="9">
        <f>F3-D3</f>
        <v/>
      </c>
      <c r="N3" s="3">
        <f>IF(F3&lt;=L3,"Yes","No")</f>
        <v/>
      </c>
      <c r="O3" s="40">
        <f>H3-G3</f>
        <v/>
      </c>
      <c r="P3" s="40">
        <f>SUM(I3:J3)</f>
        <v/>
      </c>
      <c r="Q3" s="40">
        <f>IF(N3="Yes",MAX(0,O3-P3),0)</f>
        <v/>
      </c>
      <c r="R3" s="11" t="inlineStr">
        <is>
          <t>Aroha – residential investment</t>
        </is>
      </c>
    </row>
    <row r="4">
      <c r="A4" s="12" t="inlineStr">
        <is>
          <t>P002</t>
        </is>
      </c>
      <c r="B4" s="13" t="inlineStr">
        <is>
          <t>7 Lambton Quay Apt, Te Aro</t>
        </is>
      </c>
      <c r="C4" s="12" t="inlineStr">
        <is>
          <t>Wellington</t>
        </is>
      </c>
      <c r="D4" s="37" t="n">
        <v>46082</v>
      </c>
      <c r="E4" s="37" t="n">
        <v>46127</v>
      </c>
      <c r="F4" s="37" t="n">
        <v>47943</v>
      </c>
      <c r="G4" s="38" t="n">
        <v>620000</v>
      </c>
      <c r="H4" s="38" t="n">
        <v>590000</v>
      </c>
      <c r="I4" s="38" t="n">
        <v>14200</v>
      </c>
      <c r="J4" s="38" t="n">
        <v>5000</v>
      </c>
      <c r="K4" s="14" t="n">
        <v>10</v>
      </c>
      <c r="L4" s="41">
        <f>EDATE(D4,12*K4)</f>
        <v/>
      </c>
      <c r="M4" s="16">
        <f>F4-D4</f>
        <v/>
      </c>
      <c r="N4" s="12">
        <f>IF(F4&lt;=L4,"Yes","No")</f>
        <v/>
      </c>
      <c r="O4" s="42">
        <f>H4-G4</f>
        <v/>
      </c>
      <c r="P4" s="42">
        <f>SUM(I4:J4)</f>
        <v/>
      </c>
      <c r="Q4" s="42">
        <f>IF(N4="Yes",MAX(0,O4-P4),0)</f>
        <v/>
      </c>
      <c r="R4" s="11" t="inlineStr">
        <is>
          <t>Liam – main residence exemption check</t>
        </is>
      </c>
    </row>
    <row r="5">
      <c r="A5" s="3" t="inlineStr">
        <is>
          <t>P003</t>
        </is>
      </c>
      <c r="B5" s="4" t="inlineStr">
        <is>
          <t>32 Avon Crescent, Riccarton</t>
        </is>
      </c>
      <c r="C5" s="3" t="inlineStr">
        <is>
          <t>Christchurch</t>
        </is>
      </c>
      <c r="D5" s="37" t="n">
        <v>46042</v>
      </c>
      <c r="E5" s="37" t="n">
        <v>46082</v>
      </c>
      <c r="F5" s="37" t="n">
        <v>47105</v>
      </c>
      <c r="G5" s="38" t="n">
        <v>480000</v>
      </c>
      <c r="H5" s="38" t="n">
        <v>610000</v>
      </c>
      <c r="I5" s="38" t="n">
        <v>11000</v>
      </c>
      <c r="J5" s="38" t="n">
        <v>22000</v>
      </c>
      <c r="K5" s="7" t="n">
        <v>10</v>
      </c>
      <c r="L5" s="39">
        <f>EDATE(D5,12*K5)</f>
        <v/>
      </c>
      <c r="M5" s="9">
        <f>F5-D5</f>
        <v/>
      </c>
      <c r="N5" s="3">
        <f>IF(F5&lt;=L5,"Yes","No")</f>
        <v/>
      </c>
      <c r="O5" s="40">
        <f>H5-G5</f>
        <v/>
      </c>
      <c r="P5" s="40">
        <f>SUM(I5:J5)</f>
        <v/>
      </c>
      <c r="Q5" s="40">
        <f>IF(N5="Yes",MAX(0,O5-P5),0)</f>
        <v/>
      </c>
      <c r="R5" s="11" t="inlineStr">
        <is>
          <t>Charlotte – renovated kitchen/bathroom</t>
        </is>
      </c>
    </row>
    <row r="6">
      <c r="A6" s="12" t="inlineStr">
        <is>
          <t>P004</t>
        </is>
      </c>
      <c r="B6" s="13" t="inlineStr">
        <is>
          <t>5 Waikato Drive, Flagstaff</t>
        </is>
      </c>
      <c r="C6" s="12" t="inlineStr">
        <is>
          <t>Hamilton</t>
        </is>
      </c>
      <c r="D6" s="37" t="n">
        <v>46184</v>
      </c>
      <c r="E6" s="37" t="n">
        <v>46228</v>
      </c>
      <c r="F6" s="37" t="n">
        <v>46583</v>
      </c>
      <c r="G6" s="38" t="n">
        <v>530000</v>
      </c>
      <c r="H6" s="38" t="n">
        <v>555000</v>
      </c>
      <c r="I6" s="38" t="n">
        <v>9800</v>
      </c>
      <c r="J6" s="38" t="n">
        <v>3500</v>
      </c>
      <c r="K6" s="14" t="n">
        <v>10</v>
      </c>
      <c r="L6" s="41">
        <f>EDATE(D6,12*K6)</f>
        <v/>
      </c>
      <c r="M6" s="16">
        <f>F6-D6</f>
        <v/>
      </c>
      <c r="N6" s="12">
        <f>IF(F6&lt;=L6,"Yes","No")</f>
        <v/>
      </c>
      <c r="O6" s="42">
        <f>H6-G6</f>
        <v/>
      </c>
      <c r="P6" s="42">
        <f>SUM(I6:J6)</f>
        <v/>
      </c>
      <c r="Q6" s="42">
        <f>IF(N6="Yes",MAX(0,O6-P6),0)</f>
        <v/>
      </c>
      <c r="R6" s="11" t="inlineStr">
        <is>
          <t>Manaia – quick flip</t>
        </is>
      </c>
    </row>
    <row r="7">
      <c r="A7" s="3" t="inlineStr">
        <is>
          <t>P005</t>
        </is>
      </c>
      <c r="B7" s="4" t="inlineStr">
        <is>
          <t>18 Papamoa Beach Rd</t>
        </is>
      </c>
      <c r="C7" s="3" t="inlineStr">
        <is>
          <t>Tauranga</t>
        </is>
      </c>
      <c r="D7" s="37" t="n">
        <v>46145</v>
      </c>
      <c r="E7" s="37" t="n">
        <v>46183</v>
      </c>
      <c r="F7" s="37" t="n">
        <v>49797</v>
      </c>
      <c r="G7" s="38" t="n">
        <v>710000</v>
      </c>
      <c r="H7" s="38" t="n">
        <v>980000</v>
      </c>
      <c r="I7" s="38" t="n">
        <v>16500</v>
      </c>
      <c r="J7" s="38" t="n">
        <v>45000</v>
      </c>
      <c r="K7" s="7" t="n">
        <v>10</v>
      </c>
      <c r="L7" s="39">
        <f>EDATE(D7,12*K7)</f>
        <v/>
      </c>
      <c r="M7" s="9">
        <f>F7-D7</f>
        <v/>
      </c>
      <c r="N7" s="3">
        <f>IF(F7&lt;=L7,"Yes","No")</f>
        <v/>
      </c>
      <c r="O7" s="40">
        <f>H7-G7</f>
        <v/>
      </c>
      <c r="P7" s="40">
        <f>SUM(I7:J7)</f>
        <v/>
      </c>
      <c r="Q7" s="40">
        <f>IF(N7="Yes",MAX(0,O7-P7),0)</f>
        <v/>
      </c>
      <c r="R7" s="11" t="inlineStr">
        <is>
          <t>Sophie – long-term hold</t>
        </is>
      </c>
    </row>
    <row r="8">
      <c r="A8" s="12" t="inlineStr">
        <is>
          <t>P006</t>
        </is>
      </c>
      <c r="B8" s="13" t="inlineStr">
        <is>
          <t>3 Octagon View, Moray Place</t>
        </is>
      </c>
      <c r="C8" s="12" t="inlineStr">
        <is>
          <t>Dunedin</t>
        </is>
      </c>
      <c r="D8" s="37" t="n">
        <v>46081</v>
      </c>
      <c r="E8" s="37" t="n">
        <v>46117</v>
      </c>
      <c r="F8" s="37" t="n">
        <v>46446</v>
      </c>
      <c r="G8" s="38" t="n">
        <v>390000</v>
      </c>
      <c r="H8" s="38" t="n">
        <v>390000</v>
      </c>
      <c r="I8" s="38" t="n">
        <v>8200</v>
      </c>
      <c r="J8" s="38" t="n">
        <v>1500</v>
      </c>
      <c r="K8" s="14" t="n">
        <v>10</v>
      </c>
      <c r="L8" s="41">
        <f>EDATE(D8,12*K8)</f>
        <v/>
      </c>
      <c r="M8" s="16">
        <f>F8-D8</f>
        <v/>
      </c>
      <c r="N8" s="12">
        <f>IF(F8&lt;=L8,"Yes","No")</f>
        <v/>
      </c>
      <c r="O8" s="42">
        <f>H8-G8</f>
        <v/>
      </c>
      <c r="P8" s="42">
        <f>SUM(I8:J8)</f>
        <v/>
      </c>
      <c r="Q8" s="42">
        <f>IF(N8="Yes",MAX(0,O8-P8),0)</f>
        <v/>
      </c>
      <c r="R8" s="11" t="inlineStr">
        <is>
          <t>Hemi – breakeven scenario</t>
        </is>
      </c>
    </row>
    <row r="9">
      <c r="A9" s="3" t="inlineStr">
        <is>
          <t>P007</t>
        </is>
      </c>
      <c r="B9" s="4" t="inlineStr">
        <is>
          <t>22 Square Edge, Fitzherbert</t>
        </is>
      </c>
      <c r="C9" s="3" t="inlineStr">
        <is>
          <t>Palmerston North</t>
        </is>
      </c>
      <c r="D9" s="37" t="n">
        <v>46120</v>
      </c>
      <c r="E9" s="37" t="n">
        <v>46162</v>
      </c>
      <c r="F9" s="37" t="n">
        <v>47401</v>
      </c>
      <c r="G9" s="38" t="n">
        <v>445000</v>
      </c>
      <c r="H9" s="38" t="n">
        <v>510000</v>
      </c>
      <c r="I9" s="38" t="n">
        <v>10500</v>
      </c>
      <c r="J9" s="38" t="n">
        <v>8000</v>
      </c>
      <c r="K9" s="7" t="n">
        <v>10</v>
      </c>
      <c r="L9" s="39">
        <f>EDATE(D9,12*K9)</f>
        <v/>
      </c>
      <c r="M9" s="9">
        <f>F9-D9</f>
        <v/>
      </c>
      <c r="N9" s="3">
        <f>IF(F9&lt;=L9,"Yes","No")</f>
        <v/>
      </c>
      <c r="O9" s="40">
        <f>H9-G9</f>
        <v/>
      </c>
      <c r="P9" s="40">
        <f>SUM(I9:J9)</f>
        <v/>
      </c>
      <c r="Q9" s="40">
        <f>IF(N9="Yes",MAX(0,O9-P9),0)</f>
        <v/>
      </c>
      <c r="R9" s="11" t="inlineStr">
        <is>
          <t>Olivia – medium-term hold</t>
        </is>
      </c>
    </row>
    <row r="10">
      <c r="A10" s="12" t="inlineStr">
        <is>
          <t>P008</t>
        </is>
      </c>
      <c r="B10" s="13" t="inlineStr">
        <is>
          <t>9 Marine Parade Unit 4</t>
        </is>
      </c>
      <c r="C10" s="12" t="inlineStr">
        <is>
          <t>Napier</t>
        </is>
      </c>
      <c r="D10" s="37" t="n">
        <v>46251</v>
      </c>
      <c r="E10" s="37" t="n">
        <v>46266</v>
      </c>
      <c r="F10" s="37" t="n">
        <v>46285</v>
      </c>
      <c r="G10" s="38" t="n">
        <v>320000</v>
      </c>
      <c r="H10" s="38" t="n">
        <v>295000</v>
      </c>
      <c r="I10" s="38" t="n">
        <v>6500</v>
      </c>
      <c r="J10" s="38" t="n">
        <v>500</v>
      </c>
      <c r="K10" s="14" t="n">
        <v>10</v>
      </c>
      <c r="L10" s="41">
        <f>EDATE(D10,12*K10)</f>
        <v/>
      </c>
      <c r="M10" s="16">
        <f>F10-D10</f>
        <v/>
      </c>
      <c r="N10" s="12">
        <f>IF(F10&lt;=L10,"Yes","No")</f>
        <v/>
      </c>
      <c r="O10" s="42">
        <f>H10-G10</f>
        <v/>
      </c>
      <c r="P10" s="42">
        <f>SUM(I10:J10)</f>
        <v/>
      </c>
      <c r="Q10" s="42">
        <f>IF(N10="Yes",MAX(0,O10-P10),0)</f>
        <v/>
      </c>
      <c r="R10" s="11" t="inlineStr">
        <is>
          <t>Tama – quick sale, loss</t>
        </is>
      </c>
    </row>
    <row r="11">
      <c r="A11" s="3" t="inlineStr">
        <is>
          <t>P009</t>
        </is>
      </c>
      <c r="B11" s="4" t="inlineStr">
        <is>
          <t>41 Waimea Rd, Stoke</t>
        </is>
      </c>
      <c r="C11" s="3" t="inlineStr">
        <is>
          <t>Nelson</t>
        </is>
      </c>
      <c r="D11" s="37" t="n">
        <v>46351</v>
      </c>
      <c r="E11" s="37" t="n">
        <v>46386</v>
      </c>
      <c r="F11" s="37" t="n">
        <v>48182</v>
      </c>
      <c r="G11" s="38" t="n">
        <v>560000</v>
      </c>
      <c r="H11" s="38" t="n">
        <v>720000</v>
      </c>
      <c r="I11" s="38" t="n">
        <v>13000</v>
      </c>
      <c r="J11" s="38" t="n">
        <v>18000</v>
      </c>
      <c r="K11" s="7" t="n">
        <v>10</v>
      </c>
      <c r="L11" s="39">
        <f>EDATE(D11,12*K11)</f>
        <v/>
      </c>
      <c r="M11" s="9">
        <f>F11-D11</f>
        <v/>
      </c>
      <c r="N11" s="3">
        <f>IF(F11&lt;=L11,"Yes","No")</f>
        <v/>
      </c>
      <c r="O11" s="40">
        <f>H11-G11</f>
        <v/>
      </c>
      <c r="P11" s="40">
        <f>SUM(I11:J11)</f>
        <v/>
      </c>
      <c r="Q11" s="40">
        <f>IF(N11="Yes",MAX(0,O11-P11),0)</f>
        <v/>
      </c>
      <c r="R11" s="11" t="inlineStr">
        <is>
          <t>Ngaire – long-term investment</t>
        </is>
      </c>
    </row>
    <row r="12" ht="22" customHeight="1">
      <c r="A12" s="18" t="inlineStr">
        <is>
          <t>TOTALS</t>
        </is>
      </c>
      <c r="B12" s="19" t="n"/>
      <c r="C12" s="19" t="n"/>
      <c r="D12" s="19" t="n"/>
      <c r="E12" s="19" t="n"/>
      <c r="F12" s="19" t="n"/>
      <c r="G12" s="43">
        <f>SUM(G3:G11)</f>
        <v/>
      </c>
      <c r="H12" s="43">
        <f>SUM(H3:H11)</f>
        <v/>
      </c>
      <c r="I12" s="43">
        <f>SUM(I3:I11)</f>
        <v/>
      </c>
      <c r="J12" s="43">
        <f>SUM(J3:J11)</f>
        <v/>
      </c>
      <c r="K12" s="19" t="n"/>
      <c r="L12" s="19" t="n"/>
      <c r="M12" s="19" t="n"/>
      <c r="N12" s="19" t="n"/>
      <c r="O12" s="43">
        <f>SUM(O3:O11)</f>
        <v/>
      </c>
      <c r="P12" s="43">
        <f>SUM(P3:P11)</f>
        <v/>
      </c>
      <c r="Q12" s="43">
        <f>SUM(Q3:Q11)</f>
        <v/>
      </c>
      <c r="R12" s="19" t="n"/>
    </row>
  </sheetData>
  <mergeCells count="1"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Bright-Line Property Test – Portfolio Summary Dashboard</t>
        </is>
      </c>
    </row>
    <row r="2"/>
    <row r="3" ht="22" customHeight="1">
      <c r="A3" s="21" t="inlineStr">
        <is>
          <t>Portfolio-Level Metrics</t>
        </is>
      </c>
      <c r="B3" s="44" t="n"/>
      <c r="C3" s="44" t="n"/>
      <c r="D3" s="44" t="n"/>
      <c r="E3" s="44" t="n"/>
      <c r="F3" s="45" t="n"/>
    </row>
    <row r="4">
      <c r="A4" s="22" t="inlineStr">
        <is>
          <t>Total Properties Reviewed</t>
        </is>
      </c>
      <c r="B4" s="23">
        <f>COUNTA(Calculator!A:A)-2</f>
        <v/>
      </c>
      <c r="C4" s="24" t="n"/>
      <c r="D4" s="24" t="n"/>
      <c r="E4" s="24" t="n"/>
      <c r="F4" s="24" t="n"/>
    </row>
    <row r="5">
      <c r="A5" s="25" t="inlineStr">
        <is>
          <t>Properties Within Bright-Line (Yes)</t>
        </is>
      </c>
      <c r="B5" s="23">
        <f>COUNTIF(Calculator!N:N,"Yes")</f>
        <v/>
      </c>
      <c r="C5" s="26" t="n"/>
      <c r="D5" s="26" t="n"/>
      <c r="E5" s="26" t="n"/>
      <c r="F5" s="26" t="n"/>
    </row>
    <row r="6">
      <c r="A6" s="22" t="inlineStr">
        <is>
          <t>Properties Outside Bright-Line (No)</t>
        </is>
      </c>
      <c r="B6" s="23">
        <f>COUNTIF(Calculator!N:N,"No")</f>
        <v/>
      </c>
      <c r="C6" s="24" t="n"/>
      <c r="D6" s="24" t="n"/>
      <c r="E6" s="24" t="n"/>
      <c r="F6" s="24" t="n"/>
    </row>
    <row r="7">
      <c r="A7" s="25" t="inlineStr">
        <is>
          <t>Total Purchase Value (NZD)</t>
        </is>
      </c>
      <c r="B7" s="46">
        <f>SUM(Calculator!G:G)</f>
        <v/>
      </c>
      <c r="C7" s="26" t="n"/>
      <c r="D7" s="26" t="n"/>
      <c r="E7" s="26" t="n"/>
      <c r="F7" s="26" t="n"/>
    </row>
    <row r="8">
      <c r="A8" s="22" t="inlineStr">
        <is>
          <t>Total Sale Value (NZD)</t>
        </is>
      </c>
      <c r="B8" s="46">
        <f>SUM(Calculator!H:H)</f>
        <v/>
      </c>
      <c r="C8" s="24" t="n"/>
      <c r="D8" s="24" t="n"/>
      <c r="E8" s="24" t="n"/>
      <c r="F8" s="24" t="n"/>
    </row>
    <row r="9">
      <c r="A9" s="25" t="inlineStr">
        <is>
          <t>Total Est. Taxable Gain (NZD)</t>
        </is>
      </c>
      <c r="B9" s="46">
        <f>SUM(Calculator!Q:Q)</f>
        <v/>
      </c>
      <c r="C9" s="26" t="n"/>
      <c r="D9" s="26" t="n"/>
      <c r="E9" s="26" t="n"/>
      <c r="F9" s="26" t="n"/>
    </row>
    <row r="10">
      <c r="A10" s="22" t="inlineStr">
        <is>
          <t>Average Days Held</t>
        </is>
      </c>
      <c r="B10" s="23">
        <f>IFERROR(AVERAGE(Calculator!M3:M11),0)</f>
        <v/>
      </c>
      <c r="C10" s="24" t="n"/>
      <c r="D10" s="24" t="n"/>
      <c r="E10" s="24" t="n"/>
      <c r="F10" s="24" t="n"/>
    </row>
    <row r="11">
      <c r="A11" s="25" t="inlineStr">
        <is>
          <t>Highest Est. Taxable Gain (NZD)</t>
        </is>
      </c>
      <c r="B11" s="46">
        <f>MAX(Calculator!Q:Q)</f>
        <v/>
      </c>
      <c r="C11" s="26" t="n"/>
      <c r="D11" s="26" t="n"/>
      <c r="E11" s="26" t="n"/>
      <c r="F11" s="26" t="n"/>
    </row>
    <row r="12">
      <c r="A12" s="22" t="inlineStr">
        <is>
          <t>Earliest Bright-Line Expiry</t>
        </is>
      </c>
      <c r="B12" s="47">
        <f>IFERROR(MIN(Calculator!L3:L11),"")</f>
        <v/>
      </c>
      <c r="C12" s="24" t="n"/>
      <c r="D12" s="24" t="n"/>
      <c r="E12" s="24" t="n"/>
      <c r="F12" s="24" t="n"/>
    </row>
    <row r="13">
      <c r="A13" s="25" t="inlineStr">
        <is>
          <t>Latest Sale Date</t>
        </is>
      </c>
      <c r="B13" s="47">
        <f>IFERROR(MAX(Calculator!F3:F11),"")</f>
        <v/>
      </c>
      <c r="C13" s="26" t="n"/>
      <c r="D13" s="26" t="n"/>
      <c r="E13" s="26" t="n"/>
      <c r="F13" s="26" t="n"/>
    </row>
    <row r="14" ht="4" customHeight="1"/>
    <row r="15">
      <c r="A15" s="29" t="inlineStr">
        <is>
          <t>⚠  This tool provides an estimate only. Seek advice from a tax professional or IRD before filing.</t>
        </is>
      </c>
      <c r="B15" s="44" t="n"/>
      <c r="C15" s="44" t="n"/>
      <c r="D15" s="44" t="n"/>
      <c r="E15" s="44" t="n"/>
      <c r="F15" s="45" t="n"/>
    </row>
    <row r="16"/>
    <row r="17" ht="22" customHeight="1">
      <c r="A17" s="21" t="inlineStr">
        <is>
          <t>Estimated Taxable Bright-Line Gain by Property</t>
        </is>
      </c>
      <c r="B17" s="44" t="n"/>
      <c r="C17" s="44" t="n"/>
      <c r="D17" s="44" t="n"/>
      <c r="E17" s="44" t="n"/>
      <c r="F17" s="45" t="n"/>
    </row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>
      <c r="D38" s="30" t="inlineStr">
        <is>
          <t>Bright-Line Applies?</t>
        </is>
      </c>
      <c r="E38" s="30" t="inlineStr">
        <is>
          <t>Count</t>
        </is>
      </c>
    </row>
    <row r="39">
      <c r="D39" s="31" t="inlineStr">
        <is>
          <t>Yes</t>
        </is>
      </c>
      <c r="E39" s="31">
        <f>COUNTIF(Calculator!N:N,"Yes")</f>
        <v/>
      </c>
    </row>
    <row r="40">
      <c r="D40" s="31" t="inlineStr">
        <is>
          <t>No</t>
        </is>
      </c>
      <c r="E40" s="31">
        <f>COUNTIF(Calculator!N:N,"No")</f>
        <v/>
      </c>
    </row>
  </sheetData>
  <mergeCells count="4">
    <mergeCell ref="A1:F1"/>
    <mergeCell ref="A3:F3"/>
    <mergeCell ref="A15:F15"/>
    <mergeCell ref="A17:F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80" customWidth="1" min="2" max="2"/>
  </cols>
  <sheetData>
    <row r="1" ht="30" customHeight="1">
      <c r="A1" s="1" t="inlineStr">
        <is>
          <t>How to Use the Bright-Line Property Test Calculator – Instructions &amp; Notes</t>
        </is>
      </c>
    </row>
    <row r="2" ht="22" customHeight="1">
      <c r="A2" s="21" t="inlineStr">
        <is>
          <t>WHAT IS THE BRIGHT-LINE TEST?</t>
        </is>
      </c>
      <c r="B2" s="45" t="n"/>
    </row>
    <row r="3" ht="48" customHeight="1">
      <c r="A3" s="32" t="inlineStr">
        <is>
          <t>Overview</t>
        </is>
      </c>
      <c r="B3" s="33" t="inlineStr">
        <is>
          <t>The bright-line property test is an Inland Revenue (IRD) rule that taxes gains on the sale of residential property if it is sold within a set period of the purchase date. It operates similarly to a capital gains tax on residential property within the bright-line window.</t>
        </is>
      </c>
    </row>
    <row r="4" ht="48" customHeight="1">
      <c r="A4" s="34" t="inlineStr">
        <is>
          <t>Current Period (as at 2026)</t>
        </is>
      </c>
      <c r="B4" s="35" t="inlineStr">
        <is>
          <t>This calculator uses a 10-year bright-line period, reflecting the rules that apply to properties acquired on or after 27 March 2021. Properties acquired before this date may have a 5-year or 2-year period. Always confirm the applicable period for your transaction date.</t>
        </is>
      </c>
    </row>
    <row r="5" ht="22" customHeight="1">
      <c r="A5" s="21" t="inlineStr">
        <is>
          <t>HOW TO USE THE CALCULATOR</t>
        </is>
      </c>
      <c r="B5" s="45" t="n"/>
    </row>
    <row r="6" ht="48" customHeight="1">
      <c r="A6" s="34" t="inlineStr">
        <is>
          <t>Step 1 – Open the Calculator sheet</t>
        </is>
      </c>
      <c r="B6" s="35" t="inlineStr">
        <is>
          <t>Navigate to the 'Calculator' tab. Yellow-highlighted cells are input fields.</t>
        </is>
      </c>
    </row>
    <row r="7" ht="48" customHeight="1">
      <c r="A7" s="32" t="inlineStr">
        <is>
          <t>Step 2 – Enter Property Details</t>
        </is>
      </c>
      <c r="B7" s="33" t="inlineStr">
        <is>
          <t>For each property, enter: Property ID, Address, City, Purchase Date, Settlement Date, Sale Date, Purchase Price (NZD), Sale Price (NZD), Legal/Agent Costs (NZD), Improvement Costs (NZD), and any Notes.</t>
        </is>
      </c>
    </row>
    <row r="8" ht="48" customHeight="1">
      <c r="A8" s="34" t="inlineStr">
        <is>
          <t>Step 3 – Date Format</t>
        </is>
      </c>
      <c r="B8" s="35" t="inlineStr">
        <is>
          <t>Enter all dates in DD/MM/YYYY format (e.g. 14/02/2026). This is the standard NZ date format.</t>
        </is>
      </c>
    </row>
    <row r="9" ht="48" customHeight="1">
      <c r="A9" s="32" t="inlineStr">
        <is>
          <t>Step 4 – Currency</t>
        </is>
      </c>
      <c r="B9" s="33" t="inlineStr">
        <is>
          <t>Enter all monetary values in New Zealand Dollars (NZD) without commas or dollar signs. The spreadsheet will format them automatically.</t>
        </is>
      </c>
    </row>
    <row r="10" ht="48" customHeight="1">
      <c r="A10" s="34" t="inlineStr">
        <is>
          <t>Step 5 – Read the Results</t>
        </is>
      </c>
      <c r="B10" s="35" t="inlineStr">
        <is>
          <t>Columns K–Q are automatically calculated. Column N ('Bright-Line Applies?') shows 'Yes' if the sale date falls within the bright-line period from the purchase date. Column Q shows the estimated taxable gain if the bright-line test applies.</t>
        </is>
      </c>
    </row>
    <row r="11" ht="22" customHeight="1">
      <c r="A11" s="21" t="inlineStr">
        <is>
          <t>COLUMN GUIDE – CALCULATOR SHEET</t>
        </is>
      </c>
      <c r="B11" s="45" t="n"/>
    </row>
    <row r="12" ht="48" customHeight="1">
      <c r="A12" s="34" t="inlineStr">
        <is>
          <t>Column D – Purchase Date</t>
        </is>
      </c>
      <c r="B12" s="35" t="inlineStr">
        <is>
          <t>The date the property was purchased (settlement or contract date, as applicable).</t>
        </is>
      </c>
    </row>
    <row r="13" ht="48" customHeight="1">
      <c r="A13" s="32" t="inlineStr">
        <is>
          <t>Column E – Settlement Date</t>
        </is>
      </c>
      <c r="B13" s="33" t="inlineStr">
        <is>
          <t>The actual settlement/possession date. Retained for reference.</t>
        </is>
      </c>
    </row>
    <row r="14" ht="48" customHeight="1">
      <c r="A14" s="34" t="inlineStr">
        <is>
          <t>Column F – Sale Date</t>
        </is>
      </c>
      <c r="B14" s="35" t="inlineStr">
        <is>
          <t>The date the property was sold. Used to determine if within the bright-line window.</t>
        </is>
      </c>
    </row>
    <row r="15" ht="48" customHeight="1">
      <c r="A15" s="32" t="inlineStr">
        <is>
          <t>Column K – Bright-Line Period</t>
        </is>
      </c>
      <c r="B15" s="33" t="inlineStr">
        <is>
          <t>Set to 10 years. Adjust if the property was acquired before 27 March 2021.</t>
        </is>
      </c>
    </row>
    <row r="16" ht="48" customHeight="1">
      <c r="A16" s="34" t="inlineStr">
        <is>
          <t>Column L – Expiry Date</t>
        </is>
      </c>
      <c r="B16" s="35" t="inlineStr">
        <is>
          <t>Calculated as 10 years (or chosen period) from the Purchase Date using EDATE.</t>
        </is>
      </c>
    </row>
    <row r="17" ht="48" customHeight="1">
      <c r="A17" s="32" t="inlineStr">
        <is>
          <t>Column M – Days Held</t>
        </is>
      </c>
      <c r="B17" s="33" t="inlineStr">
        <is>
          <t>Number of days between Purchase Date and Sale Date.</t>
        </is>
      </c>
    </row>
    <row r="18" ht="48" customHeight="1">
      <c r="A18" s="34" t="inlineStr">
        <is>
          <t>Column N – Bright-Line Applies?</t>
        </is>
      </c>
      <c r="B18" s="35" t="inlineStr">
        <is>
          <t>'Yes' = sold within bright-line window; 'No' = sold after expiry (not subject to the test).</t>
        </is>
      </c>
    </row>
    <row r="19" ht="48" customHeight="1">
      <c r="A19" s="32" t="inlineStr">
        <is>
          <t>Column O – Capital Gain Before Costs</t>
        </is>
      </c>
      <c r="B19" s="33" t="inlineStr">
        <is>
          <t>Sale Price minus Purchase Price. Can be negative (a loss).</t>
        </is>
      </c>
    </row>
    <row r="20" ht="48" customHeight="1">
      <c r="A20" s="34" t="inlineStr">
        <is>
          <t>Column P – Total Deductible Costs</t>
        </is>
      </c>
      <c r="B20" s="35" t="inlineStr">
        <is>
          <t>Sum of Legal/Agent Costs and Improvement Costs.</t>
        </is>
      </c>
    </row>
    <row r="21" ht="48" customHeight="1">
      <c r="A21" s="32" t="inlineStr">
        <is>
          <t>Column Q – Est. Taxable Gain</t>
        </is>
      </c>
      <c r="B21" s="33" t="inlineStr">
        <is>
          <t>If bright-line applies, this is the capital gain minus deductible costs (minimum $0). If bright-line does not apply, this is $0.</t>
        </is>
      </c>
    </row>
    <row r="22" ht="22" customHeight="1">
      <c r="A22" s="21" t="inlineStr">
        <is>
          <t>SUMMARY DASHBOARD</t>
        </is>
      </c>
      <c r="B22" s="45" t="n"/>
    </row>
    <row r="23" ht="48" customHeight="1">
      <c r="A23" s="32" t="inlineStr">
        <is>
          <t>Portfolio Overview</t>
        </is>
      </c>
      <c r="B23" s="33" t="inlineStr">
        <is>
          <t>The 'Summary' tab shows aggregated metrics including total properties, properties within/outside the bright-line test, total purchase and sale values, total estimated taxable gain, average days held, and key dates.</t>
        </is>
      </c>
    </row>
    <row r="24" ht="22" customHeight="1">
      <c r="A24" s="21" t="inlineStr">
        <is>
          <t>IMPORTANT ASSUMPTIONS &amp; LIMITATIONS</t>
        </is>
      </c>
      <c r="B24" s="45" t="n"/>
    </row>
    <row r="25" ht="48" customHeight="1">
      <c r="A25" s="32" t="inlineStr">
        <is>
          <t>Estimate Only</t>
        </is>
      </c>
      <c r="B25" s="33" t="inlineStr">
        <is>
          <t>This tool provides an estimate only and is NOT legal or tax advice. Results may differ from your actual IRD tax liability. Always seek advice from a qualified tax professional or chartered accountant before filing your tax return.</t>
        </is>
      </c>
    </row>
    <row r="26" ht="48" customHeight="1">
      <c r="A26" s="34" t="inlineStr">
        <is>
          <t>Exclusions Not Modelled</t>
        </is>
      </c>
      <c r="B26" s="35" t="inlineStr">
        <is>
          <t>This calculator does not account for the main home exclusion, new build exemptions, rollover relief, or any other bright-line exceptions. These can significantly affect your tax position.</t>
        </is>
      </c>
    </row>
    <row r="27" ht="48" customHeight="1">
      <c r="A27" s="32" t="inlineStr">
        <is>
          <t>GST</t>
        </is>
      </c>
      <c r="B27" s="33" t="inlineStr">
        <is>
          <t>Residential property transactions are generally exempt from GST. This calculator does not include GST. If you are registered for GST and the transaction involves a taxable activity, seek specialist advice.</t>
        </is>
      </c>
    </row>
    <row r="28" ht="48" customHeight="1">
      <c r="A28" s="34" t="inlineStr">
        <is>
          <t>Record Retention</t>
        </is>
      </c>
      <c r="B28" s="35" t="inlineStr">
        <is>
          <t>IRD recommends keeping supporting records (purchase/sale agreements, settlement statements, receipts for improvements and costs) for at least 7 years from the end of the tax year in which you filed.</t>
        </is>
      </c>
    </row>
    <row r="29" ht="48" customHeight="1">
      <c r="A29" s="32" t="inlineStr">
        <is>
          <t>IRD Filing Obligations</t>
        </is>
      </c>
      <c r="B29" s="33" t="inlineStr">
        <is>
          <t>If bright-line applies, gains must be declared in your income tax return (IR3). This calculator does not replace your obligation to file with Inland Revenue. Visit ird.govt.nz for current guidance.</t>
        </is>
      </c>
    </row>
    <row r="30" ht="48" customHeight="1">
      <c r="A30" s="34" t="inlineStr">
        <is>
          <t>Rule Changes</t>
        </is>
      </c>
      <c r="B30" s="35" t="inlineStr">
        <is>
          <t>Tax rules may change. The Government announced changes to the bright-line period in 2024; always verify the current rules at ird.govt.nz or with your tax adviser before relying on this calculator.</t>
        </is>
      </c>
    </row>
    <row r="31"/>
    <row r="32" ht="50" customHeight="1">
      <c r="A32" s="36" t="inlineStr">
        <is>
          <t>Disclaimer: This spreadsheet is produced for general information purposes only. It does not constitute financial, legal, or taxation advice. Consult a registered tax agent or Inland Revenue New Zealand (ird.govt.nz) for advice specific to your circumstances. Current date of model: June 2026.</t>
        </is>
      </c>
      <c r="B32" s="45" t="n"/>
    </row>
  </sheetData>
  <mergeCells count="7">
    <mergeCell ref="A1:B1"/>
    <mergeCell ref="A2:B2"/>
    <mergeCell ref="A5:B5"/>
    <mergeCell ref="A11:B11"/>
    <mergeCell ref="A22:B22"/>
    <mergeCell ref="A24:B24"/>
    <mergeCell ref="A32:B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2026-06-18T14:44:29Z</dcterms:created>
  <dcterms:modified xmlns:dcterms="http://purl.org/dc/terms/" xmlns:xsi="http://www.w3.org/2001/XMLSchema-instance" xsi:type="dcterms:W3CDTF">2026-06-18T14:44:29Z</dcterms:modified>
</cp:coreProperties>
</file>