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4.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GST Transactions" sheetId="1" state="visible" r:id="rId1"/>
    <sheet xmlns:r="http://schemas.openxmlformats.org/officeDocument/2006/relationships" name="Provisional Tax" sheetId="2" state="visible" r:id="rId2"/>
    <sheet xmlns:r="http://schemas.openxmlformats.org/officeDocument/2006/relationships" name="Dashboard" sheetId="3" state="visible" r:id="rId3"/>
    <sheet xmlns:r="http://schemas.openxmlformats.org/officeDocument/2006/relationships" name="Instructions" sheetId="4" state="visible" r:id="rId4"/>
  </sheets>
  <definedNames/>
  <calcPr calcId="124519" fullCalcOnLoad="1"/>
</workbook>
</file>

<file path=xl/styles.xml><?xml version="1.0" encoding="utf-8"?>
<styleSheet xmlns="http://schemas.openxmlformats.org/spreadsheetml/2006/main">
  <numFmts count="3">
    <numFmt numFmtId="164" formatCode="DD/MM/YYYY"/>
    <numFmt numFmtId="165" formatCode="$#,##0.00"/>
    <numFmt numFmtId="166" formatCode="0.0%"/>
  </numFmts>
  <fonts count="8">
    <font>
      <name val="Calibri"/>
      <family val="2"/>
      <color theme="1"/>
      <sz val="11"/>
      <scheme val="minor"/>
    </font>
    <font>
      <b val="1"/>
      <color rgb="000F766E"/>
      <sz val="15"/>
    </font>
    <font>
      <i val="1"/>
      <color rgb="00374151"/>
      <sz val="10"/>
    </font>
    <font>
      <b val="1"/>
      <color rgb="00FFFFFF"/>
      <sz val="11"/>
    </font>
    <font>
      <b val="1"/>
    </font>
    <font>
      <b val="1"/>
      <color rgb="00FFFFFF"/>
      <sz val="10"/>
    </font>
    <font/>
    <font>
      <b val="1"/>
      <color rgb="00FFFFFF"/>
    </font>
  </fonts>
  <fills count="6">
    <fill>
      <patternFill/>
    </fill>
    <fill>
      <patternFill patternType="gray125"/>
    </fill>
    <fill>
      <patternFill patternType="solid">
        <fgColor rgb="000F766E"/>
      </patternFill>
    </fill>
    <fill>
      <patternFill patternType="solid">
        <fgColor rgb="00FFFBEB"/>
      </patternFill>
    </fill>
    <fill>
      <patternFill patternType="solid">
        <fgColor rgb="00F0FDFA"/>
      </patternFill>
    </fill>
    <fill>
      <patternFill patternType="solid">
        <fgColor rgb="0014B8A6"/>
      </patternFill>
    </fill>
  </fills>
  <borders count="6">
    <border>
      <left/>
      <right/>
      <top/>
      <bottom/>
      <diagonal/>
    </border>
    <border>
      <left style="thin">
        <color rgb="00D1D5DB"/>
      </left>
      <right style="thin">
        <color rgb="00D1D5DB"/>
      </right>
      <top style="thin">
        <color rgb="00D1D5DB"/>
      </top>
      <bottom style="thin">
        <color rgb="00D1D5DB"/>
      </bottom>
    </border>
    <border>
      <left/>
      <right/>
      <top style="thin">
        <color rgb="00D1D5DB"/>
      </top>
      <bottom/>
      <diagonal/>
    </border>
    <border>
      <left/>
      <right style="thin">
        <color rgb="00D1D5DB"/>
      </right>
      <top style="thin">
        <color rgb="00D1D5DB"/>
      </top>
      <bottom/>
      <diagonal/>
    </border>
    <border>
      <left/>
      <right/>
      <top style="thin">
        <color rgb="00D1D5DB"/>
      </top>
      <bottom style="thin">
        <color rgb="00D1D5DB"/>
      </bottom>
      <diagonal/>
    </border>
    <border>
      <left/>
      <right style="thin">
        <color rgb="00D1D5DB"/>
      </right>
      <top style="thin">
        <color rgb="00D1D5DB"/>
      </top>
      <bottom style="thin">
        <color rgb="00D1D5DB"/>
      </bottom>
      <diagonal/>
    </border>
  </borders>
  <cellStyleXfs count="1">
    <xf numFmtId="0" fontId="0" fillId="0" borderId="0"/>
  </cellStyleXfs>
  <cellXfs count="32">
    <xf numFmtId="0" fontId="0" fillId="0" borderId="0" pivotButton="0" quotePrefix="0" xfId="0"/>
    <xf numFmtId="0" fontId="1" fillId="0" borderId="0" applyAlignment="1" pivotButton="0" quotePrefix="0" xfId="0">
      <alignment horizontal="left" vertical="center"/>
    </xf>
    <xf numFmtId="0" fontId="2" fillId="0" borderId="0" applyAlignment="1" pivotButton="0" quotePrefix="0" xfId="0">
      <alignment horizontal="left" vertical="center"/>
    </xf>
    <xf numFmtId="0" fontId="3" fillId="2" borderId="1" applyAlignment="1" pivotButton="0" quotePrefix="0" xfId="0">
      <alignment horizontal="center" vertical="center" wrapText="1"/>
    </xf>
    <xf numFmtId="164" fontId="0" fillId="0" borderId="1" pivotButton="0" quotePrefix="0" xfId="0"/>
    <xf numFmtId="0" fontId="0" fillId="0" borderId="1" pivotButton="0" quotePrefix="0" xfId="0"/>
    <xf numFmtId="165" fontId="0" fillId="3" borderId="1" pivotButton="0" quotePrefix="0" xfId="0"/>
    <xf numFmtId="166" fontId="0" fillId="3" borderId="1" pivotButton="0" quotePrefix="0" xfId="0"/>
    <xf numFmtId="165" fontId="0" fillId="0" borderId="1" pivotButton="0" quotePrefix="0" xfId="0"/>
    <xf numFmtId="164" fontId="0" fillId="4" borderId="1" pivotButton="0" quotePrefix="0" xfId="0"/>
    <xf numFmtId="0" fontId="0" fillId="4" borderId="1" pivotButton="0" quotePrefix="0" xfId="0"/>
    <xf numFmtId="165" fontId="0" fillId="4" borderId="1" pivotButton="0" quotePrefix="0" xfId="0"/>
    <xf numFmtId="166" fontId="0" fillId="4" borderId="1" pivotButton="0" quotePrefix="0" xfId="0"/>
    <xf numFmtId="0" fontId="5" fillId="5" borderId="1" applyAlignment="1" pivotButton="0" quotePrefix="0" xfId="0">
      <alignment horizontal="center" vertical="center" wrapText="1"/>
    </xf>
    <xf numFmtId="165" fontId="5" fillId="5" borderId="1" applyAlignment="1" pivotButton="0" quotePrefix="0" xfId="0">
      <alignment horizontal="center" vertical="center" wrapText="1"/>
    </xf>
    <xf numFmtId="0" fontId="6" fillId="0" borderId="0" pivotButton="0" quotePrefix="0" xfId="0"/>
    <xf numFmtId="165" fontId="0" fillId="0" borderId="0" pivotButton="0" quotePrefix="0" xfId="0"/>
    <xf numFmtId="0" fontId="4" fillId="0" borderId="0" pivotButton="0" quotePrefix="0" xfId="0"/>
    <xf numFmtId="165" fontId="4" fillId="0" borderId="0" pivotButton="0" quotePrefix="0" xfId="0"/>
    <xf numFmtId="0" fontId="1" fillId="0" borderId="0" pivotButton="0" quotePrefix="0" xfId="0"/>
    <xf numFmtId="0" fontId="2" fillId="0" borderId="0" pivotButton="0" quotePrefix="0" xfId="0"/>
    <xf numFmtId="0" fontId="0" fillId="3" borderId="1" pivotButton="0" quotePrefix="0" xfId="0"/>
    <xf numFmtId="166" fontId="0" fillId="0" borderId="0" pivotButton="0" quotePrefix="0" xfId="0"/>
    <xf numFmtId="0" fontId="4" fillId="0" borderId="1" pivotButton="0" quotePrefix="0" xfId="0"/>
    <xf numFmtId="0" fontId="4" fillId="4" borderId="1" pivotButton="0" quotePrefix="0" xfId="0"/>
    <xf numFmtId="0" fontId="0" fillId="0" borderId="0" applyAlignment="1" pivotButton="0" quotePrefix="0" xfId="0">
      <alignment vertical="top" wrapText="1"/>
    </xf>
    <xf numFmtId="0" fontId="4" fillId="0" borderId="1" applyAlignment="1" pivotButton="0" quotePrefix="0" xfId="0">
      <alignment vertical="top" wrapText="1"/>
    </xf>
    <xf numFmtId="0" fontId="0" fillId="0" borderId="1" applyAlignment="1" pivotButton="0" quotePrefix="0" xfId="0">
      <alignment vertical="top" wrapText="1"/>
    </xf>
    <xf numFmtId="0" fontId="4" fillId="4" borderId="1" applyAlignment="1" pivotButton="0" quotePrefix="0" xfId="0">
      <alignment vertical="top" wrapText="1"/>
    </xf>
    <xf numFmtId="0" fontId="0" fillId="4" borderId="1" applyAlignment="1" pivotButton="0" quotePrefix="0" xfId="0">
      <alignment vertical="top" wrapText="1"/>
    </xf>
    <xf numFmtId="0" fontId="0" fillId="0" borderId="4" pivotButton="0" quotePrefix="0" xfId="0"/>
    <xf numFmtId="0" fontId="0" fillId="0" borderId="5" pivotButton="0" quotePrefix="0" xfId="0"/>
  </cellXfs>
  <cellStyles count="1">
    <cellStyle name="Normal" xfId="0" builtinId="0" hidden="0"/>
  </cellStyles>
  <dxfs count="2">
    <dxf>
      <font>
        <b val="1"/>
        <color rgb="00FFFFFF"/>
      </font>
      <fill>
        <patternFill patternType="solid">
          <fgColor rgb="00DC2626"/>
        </patternFill>
      </fill>
    </dxf>
    <dxf>
      <font>
        <b val="1"/>
        <color rgb="00FFFFFF"/>
      </font>
      <fill>
        <patternFill patternType="solid">
          <fgColor rgb="0022C55E"/>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Income vs Expense by GST Period</a:t>
            </a:r>
          </a:p>
        </rich>
      </tx>
    </title>
    <plotArea>
      <barChart>
        <barDir val="col"/>
        <grouping val="clustered"/>
        <ser>
          <idx val="0"/>
          <order val="0"/>
          <tx>
            <strRef>
              <f>'GST Transactions'!B25</f>
            </strRef>
          </tx>
          <spPr>
            <a:solidFill xmlns:a="http://schemas.openxmlformats.org/drawingml/2006/main">
              <a:srgbClr val="22C55E"/>
            </a:solidFill>
            <a:ln xmlns:a="http://schemas.openxmlformats.org/drawingml/2006/main">
              <a:prstDash val="solid"/>
            </a:ln>
          </spPr>
          <cat>
            <numRef>
              <f>'GST Transactions'!$A$26:$A$31</f>
            </numRef>
          </cat>
          <val>
            <numRef>
              <f>'GST Transactions'!$B$26:$B$31</f>
            </numRef>
          </val>
        </ser>
        <ser>
          <idx val="1"/>
          <order val="1"/>
          <tx>
            <strRef>
              <f>'GST Transactions'!C25</f>
            </strRef>
          </tx>
          <spPr>
            <a:solidFill xmlns:a="http://schemas.openxmlformats.org/drawingml/2006/main">
              <a:srgbClr val="DC2626"/>
            </a:solidFill>
            <a:ln xmlns:a="http://schemas.openxmlformats.org/drawingml/2006/main">
              <a:prstDash val="solid"/>
            </a:ln>
          </spPr>
          <cat>
            <numRef>
              <f>'GST Transactions'!$A$26:$A$31</f>
            </numRef>
          </cat>
          <val>
            <numRef>
              <f>'GST Transactions'!$C$26:$C$31</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GST Period</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Amount (NZD, Excl GST)</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Expense by Farm Activity</a:t>
            </a:r>
          </a:p>
        </rich>
      </tx>
    </title>
    <plotArea>
      <pieChart>
        <varyColors val="1"/>
        <ser>
          <idx val="0"/>
          <order val="0"/>
          <tx>
            <strRef>
              <f>'GST Transactions'!B35</f>
            </strRef>
          </tx>
          <spPr>
            <a:ln xmlns:a="http://schemas.openxmlformats.org/drawingml/2006/main">
              <a:prstDash val="solid"/>
            </a:ln>
          </spPr>
          <cat>
            <numRef>
              <f>'GST Transactions'!$A$36:$A$40</f>
            </numRef>
          </cat>
          <val>
            <numRef>
              <f>'GST Transactions'!$B$36:$B$40</f>
            </numRef>
          </val>
        </ser>
        <firstSliceAng val="0"/>
      </pieChart>
    </plotArea>
    <legend>
      <legendPos val="r"/>
    </legend>
    <plotVisOnly val="1"/>
    <dispBlanksAs val="gap"/>
  </chart>
</chartSpace>
</file>

<file path=xl/charts/chart3.xml><?xml version="1.0" encoding="utf-8"?>
<chartSpace xmlns="http://schemas.openxmlformats.org/drawingml/2006/chart">
  <chart>
    <title>
      <tx>
        <rich>
          <a:bodyPr xmlns:a="http://schemas.openxmlformats.org/drawingml/2006/main"/>
          <a:p xmlns:a="http://schemas.openxmlformats.org/drawingml/2006/main">
            <a:pPr>
              <a:defRPr/>
            </a:pPr>
            <a:r>
              <a:t>Provisional Tax – Instalment vs Amount Paid</a:t>
            </a:r>
          </a:p>
        </rich>
      </tx>
    </title>
    <plotArea>
      <lineChart>
        <grouping val="standard"/>
        <ser>
          <idx val="0"/>
          <order val="0"/>
          <tx>
            <strRef>
              <f>'Provisional Tax'!C11</f>
            </strRef>
          </tx>
          <spPr>
            <a:ln xmlns:a="http://schemas.openxmlformats.org/drawingml/2006/main">
              <a:prstDash val="solid"/>
            </a:ln>
          </spPr>
          <marker>
            <symbol val="none"/>
            <spPr>
              <a:ln xmlns:a="http://schemas.openxmlformats.org/drawingml/2006/main">
                <a:prstDash val="solid"/>
              </a:ln>
            </spPr>
          </marker>
          <cat>
            <numRef>
              <f>'Provisional Tax'!$A$12:$A$14</f>
            </numRef>
          </cat>
          <val>
            <numRef>
              <f>'Provisional Tax'!$C$12:$C$14</f>
            </numRef>
          </val>
        </ser>
        <ser>
          <idx val="1"/>
          <order val="1"/>
          <tx>
            <strRef>
              <f>'Provisional Tax'!D11</f>
            </strRef>
          </tx>
          <spPr>
            <a:ln xmlns:a="http://schemas.openxmlformats.org/drawingml/2006/main">
              <a:prstDash val="solid"/>
            </a:ln>
          </spPr>
          <marker>
            <symbol val="none"/>
            <spPr>
              <a:ln xmlns:a="http://schemas.openxmlformats.org/drawingml/2006/main">
                <a:prstDash val="solid"/>
              </a:ln>
            </spPr>
          </marker>
          <cat>
            <numRef>
              <f>'Provisional Tax'!$A$12:$A$14</f>
            </numRef>
          </cat>
          <val>
            <numRef>
              <f>'Provisional Tax'!$D$12:$D$14</f>
            </numRef>
          </val>
        </ser>
        <axId val="10"/>
        <axId val="100"/>
      </lineChart>
      <catAx>
        <axId val="10"/>
        <scaling>
          <orientation val="minMax"/>
        </scaling>
        <axPos val="l"/>
        <title>
          <tx>
            <rich>
              <a:bodyPr xmlns:a="http://schemas.openxmlformats.org/drawingml/2006/main"/>
              <a:p xmlns:a="http://schemas.openxmlformats.org/drawingml/2006/main">
                <a:pPr>
                  <a:defRPr/>
                </a:pPr>
                <a:r>
                  <a:t>Instalment</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Amount (NZD)</a:t>
                </a:r>
              </a:p>
            </rich>
          </tx>
        </title>
        <majorTickMark val="none"/>
        <minorTickMark val="none"/>
        <crossAx val="10"/>
      </valAx>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 Type="http://schemas.openxmlformats.org/officeDocument/2006/relationships/chart" Target="/xl/charts/chart3.xml" Id="rId3"/></Relationships>
</file>

<file path=xl/drawings/drawing1.xml><?xml version="1.0" encoding="utf-8"?>
<wsDr xmlns="http://schemas.openxmlformats.org/drawingml/2006/spreadsheetDrawing">
  <oneCellAnchor>
    <from>
      <col>3</col>
      <colOff>0</colOff>
      <row>3</row>
      <rowOff>0</rowOff>
    </from>
    <ext cx="6120000" cy="324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3</col>
      <colOff>0</colOff>
      <row>22</row>
      <rowOff>0</rowOff>
    </from>
    <ext cx="4320000" cy="324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oneCellAnchor>
    <from>
      <col>11</col>
      <colOff>0</colOff>
      <row>3</row>
      <rowOff>0</rowOff>
    </from>
    <ext cx="6120000" cy="3240000"/>
    <graphicFrame>
      <nvGraphicFramePr>
        <cNvPr id="3" name="Chart 3"/>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3"/>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N40"/>
  <sheetViews>
    <sheetView workbookViewId="0">
      <pane ySplit="4" topLeftCell="A5" activePane="bottomLeft" state="frozen"/>
      <selection pane="bottomLeft" activeCell="A1" sqref="A1"/>
    </sheetView>
  </sheetViews>
  <sheetFormatPr baseColWidth="8" defaultRowHeight="15"/>
  <cols>
    <col width="12" customWidth="1" min="1" max="1"/>
    <col width="30" customWidth="1" min="2" max="2"/>
    <col width="11" customWidth="1" min="3" max="3"/>
    <col width="13" customWidth="1" min="4" max="4"/>
    <col width="14" customWidth="1" min="5" max="5"/>
    <col width="15" customWidth="1" min="6" max="6"/>
    <col width="10" customWidth="1" min="7" max="7"/>
    <col width="13" customWidth="1" min="8" max="8"/>
    <col width="15" customWidth="1" min="9" max="9"/>
    <col width="13" customWidth="1" min="10" max="10"/>
    <col width="20" customWidth="1" min="11" max="11"/>
    <col width="3" customWidth="1" min="12" max="12"/>
    <col width="15" customWidth="1" min="13" max="13"/>
    <col width="24" customWidth="1" min="14" max="14"/>
  </cols>
  <sheetData>
    <row r="1">
      <c r="A1" s="1" t="inlineStr">
        <is>
          <t>Farm GST &amp; Provisional Tax Planner – GST Transactions Register</t>
        </is>
      </c>
    </row>
    <row r="2">
      <c r="A2" s="2" t="inlineStr">
        <is>
          <t>Farm: Hillcrest Dairy Ltd  |  NZBN: 9429041234567  |  IRD/GST No: 123-456-789  |  Balance Date: 31 March  |  GST Basis: Payments (2-monthly)</t>
        </is>
      </c>
    </row>
    <row r="3"/>
    <row r="4">
      <c r="A4" s="3" t="inlineStr">
        <is>
          <t>Date</t>
        </is>
      </c>
      <c r="B4" s="3" t="inlineStr">
        <is>
          <t>Description</t>
        </is>
      </c>
      <c r="C4" s="3" t="inlineStr">
        <is>
          <t>Category</t>
        </is>
      </c>
      <c r="D4" s="3" t="inlineStr">
        <is>
          <t>Farm Activity</t>
        </is>
      </c>
      <c r="E4" s="3" t="inlineStr">
        <is>
          <t>GST Period</t>
        </is>
      </c>
      <c r="F4" s="3" t="inlineStr">
        <is>
          <t>Amount Excl GST</t>
        </is>
      </c>
      <c r="G4" s="3" t="inlineStr">
        <is>
          <t>GST Rate</t>
        </is>
      </c>
      <c r="H4" s="3" t="inlineStr">
        <is>
          <t>GST Amount</t>
        </is>
      </c>
      <c r="I4" s="3" t="inlineStr">
        <is>
          <t>Amount Incl GST</t>
        </is>
      </c>
      <c r="J4" s="3" t="inlineStr">
        <is>
          <t>Return Status</t>
        </is>
      </c>
      <c r="K4" s="3" t="inlineStr">
        <is>
          <t>GST Treatment</t>
        </is>
      </c>
      <c r="M4" s="3" t="inlineStr">
        <is>
          <t>Farm Activity</t>
        </is>
      </c>
      <c r="N4" s="3" t="inlineStr">
        <is>
          <t>GST Treatment</t>
        </is>
      </c>
    </row>
    <row r="5">
      <c r="A5" s="4" t="inlineStr">
        <is>
          <t>05/01/2026</t>
        </is>
      </c>
      <c r="B5" s="5" t="inlineStr">
        <is>
          <t>Milk solids payment - Fonterra</t>
        </is>
      </c>
      <c r="C5" s="5" t="inlineStr">
        <is>
          <t>Income</t>
        </is>
      </c>
      <c r="D5" s="5" t="inlineStr">
        <is>
          <t>Dairy</t>
        </is>
      </c>
      <c r="E5" s="5" t="inlineStr">
        <is>
          <t>Jan-Feb 2026</t>
        </is>
      </c>
      <c r="F5" s="6" t="n">
        <v>42500</v>
      </c>
      <c r="G5" s="7" t="n">
        <v>0.15</v>
      </c>
      <c r="H5" s="8">
        <f>F5*G5</f>
        <v/>
      </c>
      <c r="I5" s="8">
        <f>F5+H5</f>
        <v/>
      </c>
      <c r="J5" s="5" t="inlineStr">
        <is>
          <t>Not Filed</t>
        </is>
      </c>
      <c r="K5" s="5">
        <f>IFERROR(VLOOKUP(D5,$M$5:$N$10,2,FALSE),"")</f>
        <v/>
      </c>
      <c r="M5" s="5" t="inlineStr">
        <is>
          <t>Dairy</t>
        </is>
      </c>
      <c r="N5" s="5" t="inlineStr">
        <is>
          <t>Standard-rated (15%)</t>
        </is>
      </c>
    </row>
    <row r="6">
      <c r="A6" s="9" t="inlineStr">
        <is>
          <t>12/01/2026</t>
        </is>
      </c>
      <c r="B6" s="10" t="inlineStr">
        <is>
          <t>Fertiliser - super phosphate</t>
        </is>
      </c>
      <c r="C6" s="10" t="inlineStr">
        <is>
          <t>Expense</t>
        </is>
      </c>
      <c r="D6" s="10" t="inlineStr">
        <is>
          <t>Cropping</t>
        </is>
      </c>
      <c r="E6" s="10" t="inlineStr">
        <is>
          <t>Jan-Feb 2026</t>
        </is>
      </c>
      <c r="F6" s="11" t="n">
        <v>8200</v>
      </c>
      <c r="G6" s="12" t="n">
        <v>0.15</v>
      </c>
      <c r="H6" s="11">
        <f>F6*G6</f>
        <v/>
      </c>
      <c r="I6" s="11">
        <f>F6+H6</f>
        <v/>
      </c>
      <c r="J6" s="10" t="inlineStr">
        <is>
          <t>Filed</t>
        </is>
      </c>
      <c r="K6" s="10">
        <f>IFERROR(VLOOKUP(D6,$M$5:$N$10,2,FALSE),"")</f>
        <v/>
      </c>
      <c r="M6" s="10" t="inlineStr">
        <is>
          <t>Sheep</t>
        </is>
      </c>
      <c r="N6" s="10" t="inlineStr">
        <is>
          <t>Standard-rated (15%)</t>
        </is>
      </c>
    </row>
    <row r="7">
      <c r="A7" s="4" t="inlineStr">
        <is>
          <t>18/02/2026</t>
        </is>
      </c>
      <c r="B7" s="5" t="inlineStr">
        <is>
          <t>Calf sales - weaners</t>
        </is>
      </c>
      <c r="C7" s="5" t="inlineStr">
        <is>
          <t>Income</t>
        </is>
      </c>
      <c r="D7" s="5" t="inlineStr">
        <is>
          <t>Beef</t>
        </is>
      </c>
      <c r="E7" s="5" t="inlineStr">
        <is>
          <t>Jan-Feb 2026</t>
        </is>
      </c>
      <c r="F7" s="6" t="n">
        <v>6400</v>
      </c>
      <c r="G7" s="7" t="n">
        <v>0.15</v>
      </c>
      <c r="H7" s="8">
        <f>F7*G7</f>
        <v/>
      </c>
      <c r="I7" s="8">
        <f>F7+H7</f>
        <v/>
      </c>
      <c r="J7" s="5" t="inlineStr">
        <is>
          <t>Filed</t>
        </is>
      </c>
      <c r="K7" s="5">
        <f>IFERROR(VLOOKUP(D7,$M$5:$N$10,2,FALSE),"")</f>
        <v/>
      </c>
      <c r="M7" s="5" t="inlineStr">
        <is>
          <t>Beef</t>
        </is>
      </c>
      <c r="N7" s="5" t="inlineStr">
        <is>
          <t>Standard-rated (15%)</t>
        </is>
      </c>
    </row>
    <row r="8">
      <c r="A8" s="9" t="inlineStr">
        <is>
          <t>02/03/2026</t>
        </is>
      </c>
      <c r="B8" s="10" t="inlineStr">
        <is>
          <t>Vet services - herd health</t>
        </is>
      </c>
      <c r="C8" s="10" t="inlineStr">
        <is>
          <t>Expense</t>
        </is>
      </c>
      <c r="D8" s="10" t="inlineStr">
        <is>
          <t>Dairy</t>
        </is>
      </c>
      <c r="E8" s="10" t="inlineStr">
        <is>
          <t>Mar-Apr 2026</t>
        </is>
      </c>
      <c r="F8" s="11" t="n">
        <v>2150</v>
      </c>
      <c r="G8" s="12" t="n">
        <v>0.15</v>
      </c>
      <c r="H8" s="11">
        <f>F8*G8</f>
        <v/>
      </c>
      <c r="I8" s="11">
        <f>F8+H8</f>
        <v/>
      </c>
      <c r="J8" s="10" t="inlineStr">
        <is>
          <t>Not Filed</t>
        </is>
      </c>
      <c r="K8" s="10">
        <f>IFERROR(VLOOKUP(D8,$M$5:$N$10,2,FALSE),"")</f>
        <v/>
      </c>
      <c r="M8" s="10" t="inlineStr">
        <is>
          <t>Cropping</t>
        </is>
      </c>
      <c r="N8" s="10" t="inlineStr">
        <is>
          <t>Standard-rated (15%)</t>
        </is>
      </c>
    </row>
    <row r="9">
      <c r="A9" s="4" t="inlineStr">
        <is>
          <t>15/03/2026</t>
        </is>
      </c>
      <c r="B9" s="5" t="inlineStr">
        <is>
          <t>Diesel and farm fuel</t>
        </is>
      </c>
      <c r="C9" s="5" t="inlineStr">
        <is>
          <t>Expense</t>
        </is>
      </c>
      <c r="D9" s="5" t="inlineStr">
        <is>
          <t>Overheads</t>
        </is>
      </c>
      <c r="E9" s="5" t="inlineStr">
        <is>
          <t>Mar-Apr 2026</t>
        </is>
      </c>
      <c r="F9" s="6" t="n">
        <v>1870.5</v>
      </c>
      <c r="G9" s="7" t="n">
        <v>0.15</v>
      </c>
      <c r="H9" s="8">
        <f>F9*G9</f>
        <v/>
      </c>
      <c r="I9" s="8">
        <f>F9+H9</f>
        <v/>
      </c>
      <c r="J9" s="5" t="inlineStr">
        <is>
          <t>Filed</t>
        </is>
      </c>
      <c r="K9" s="5">
        <f>IFERROR(VLOOKUP(D9,$M$5:$N$10,2,FALSE),"")</f>
        <v/>
      </c>
      <c r="M9" s="5" t="inlineStr">
        <is>
          <t>Overheads</t>
        </is>
      </c>
      <c r="N9" s="5" t="inlineStr">
        <is>
          <t>Standard-rated (15%)</t>
        </is>
      </c>
    </row>
    <row r="10">
      <c r="A10" s="9" t="inlineStr">
        <is>
          <t>28/04/2026</t>
        </is>
      </c>
      <c r="B10" s="10" t="inlineStr">
        <is>
          <t>Wool cheque - sheep flock</t>
        </is>
      </c>
      <c r="C10" s="10" t="inlineStr">
        <is>
          <t>Income</t>
        </is>
      </c>
      <c r="D10" s="10" t="inlineStr">
        <is>
          <t>Sheep</t>
        </is>
      </c>
      <c r="E10" s="10" t="inlineStr">
        <is>
          <t>Mar-Apr 2026</t>
        </is>
      </c>
      <c r="F10" s="11" t="n">
        <v>5320</v>
      </c>
      <c r="G10" s="12" t="n">
        <v>0.15</v>
      </c>
      <c r="H10" s="11">
        <f>F10*G10</f>
        <v/>
      </c>
      <c r="I10" s="11">
        <f>F10+H10</f>
        <v/>
      </c>
      <c r="J10" s="10" t="inlineStr">
        <is>
          <t>Filed</t>
        </is>
      </c>
      <c r="K10" s="10">
        <f>IFERROR(VLOOKUP(D10,$M$5:$N$10,2,FALSE),"")</f>
        <v/>
      </c>
      <c r="M10" s="10" t="inlineStr">
        <is>
          <t>Land/Building</t>
        </is>
      </c>
      <c r="N10" s="10" t="inlineStr">
        <is>
          <t>Zero-rated (going concern)</t>
        </is>
      </c>
    </row>
    <row r="11">
      <c r="A11" s="4" t="inlineStr">
        <is>
          <t>10/05/2026</t>
        </is>
      </c>
      <c r="B11" s="5" t="inlineStr">
        <is>
          <t>Milk solids payment - Fonterra</t>
        </is>
      </c>
      <c r="C11" s="5" t="inlineStr">
        <is>
          <t>Income</t>
        </is>
      </c>
      <c r="D11" s="5" t="inlineStr">
        <is>
          <t>Dairy</t>
        </is>
      </c>
      <c r="E11" s="5" t="inlineStr">
        <is>
          <t>May-Jun 2026</t>
        </is>
      </c>
      <c r="F11" s="6" t="n">
        <v>44120</v>
      </c>
      <c r="G11" s="7" t="n">
        <v>0.15</v>
      </c>
      <c r="H11" s="8">
        <f>F11*G11</f>
        <v/>
      </c>
      <c r="I11" s="8">
        <f>F11+H11</f>
        <v/>
      </c>
      <c r="J11" s="5" t="inlineStr">
        <is>
          <t>Not Filed</t>
        </is>
      </c>
      <c r="K11" s="5">
        <f>IFERROR(VLOOKUP(D11,$M$5:$N$10,2,FALSE),"")</f>
        <v/>
      </c>
    </row>
    <row r="12">
      <c r="A12" s="9" t="inlineStr">
        <is>
          <t>22/05/2026</t>
        </is>
      </c>
      <c r="B12" s="10" t="inlineStr">
        <is>
          <t>Grazing lease payment</t>
        </is>
      </c>
      <c r="C12" s="10" t="inlineStr">
        <is>
          <t>Expense</t>
        </is>
      </c>
      <c r="D12" s="10" t="inlineStr">
        <is>
          <t>Overheads</t>
        </is>
      </c>
      <c r="E12" s="10" t="inlineStr">
        <is>
          <t>May-Jun 2026</t>
        </is>
      </c>
      <c r="F12" s="11" t="n">
        <v>3600</v>
      </c>
      <c r="G12" s="12" t="n">
        <v>0.15</v>
      </c>
      <c r="H12" s="11">
        <f>F12*G12</f>
        <v/>
      </c>
      <c r="I12" s="11">
        <f>F12+H12</f>
        <v/>
      </c>
      <c r="J12" s="10" t="inlineStr">
        <is>
          <t>Filed</t>
        </is>
      </c>
      <c r="K12" s="10">
        <f>IFERROR(VLOOKUP(D12,$M$5:$N$10,2,FALSE),"")</f>
        <v/>
      </c>
    </row>
    <row r="13">
      <c r="A13" s="4" t="inlineStr">
        <is>
          <t>03/06/2026</t>
        </is>
      </c>
      <c r="B13" s="5" t="inlineStr">
        <is>
          <t>Repairs - milking shed</t>
        </is>
      </c>
      <c r="C13" s="5" t="inlineStr">
        <is>
          <t>Expense</t>
        </is>
      </c>
      <c r="D13" s="5" t="inlineStr">
        <is>
          <t>Dairy</t>
        </is>
      </c>
      <c r="E13" s="5" t="inlineStr">
        <is>
          <t>May-Jun 2026</t>
        </is>
      </c>
      <c r="F13" s="6" t="n">
        <v>4750</v>
      </c>
      <c r="G13" s="7" t="n">
        <v>0.15</v>
      </c>
      <c r="H13" s="8">
        <f>F13*G13</f>
        <v/>
      </c>
      <c r="I13" s="8">
        <f>F13+H13</f>
        <v/>
      </c>
      <c r="J13" s="5" t="inlineStr">
        <is>
          <t>Filed</t>
        </is>
      </c>
      <c r="K13" s="5">
        <f>IFERROR(VLOOKUP(D13,$M$5:$N$10,2,FALSE),"")</f>
        <v/>
      </c>
    </row>
    <row r="14">
      <c r="A14" s="9" t="inlineStr">
        <is>
          <t>14/06/2026</t>
        </is>
      </c>
      <c r="B14" s="10" t="inlineStr">
        <is>
          <t>Store lamb sales</t>
        </is>
      </c>
      <c r="C14" s="10" t="inlineStr">
        <is>
          <t>Income</t>
        </is>
      </c>
      <c r="D14" s="10" t="inlineStr">
        <is>
          <t>Sheep</t>
        </is>
      </c>
      <c r="E14" s="10" t="inlineStr">
        <is>
          <t>May-Jun 2026</t>
        </is>
      </c>
      <c r="F14" s="11" t="n">
        <v>7890</v>
      </c>
      <c r="G14" s="12" t="n">
        <v>0.15</v>
      </c>
      <c r="H14" s="11">
        <f>F14*G14</f>
        <v/>
      </c>
      <c r="I14" s="11">
        <f>F14+H14</f>
        <v/>
      </c>
      <c r="J14" s="10" t="inlineStr">
        <is>
          <t>Not Filed</t>
        </is>
      </c>
      <c r="K14" s="10">
        <f>IFERROR(VLOOKUP(D14,$M$5:$N$10,2,FALSE),"")</f>
        <v/>
      </c>
    </row>
    <row r="15">
      <c r="A15" s="13" t="n"/>
      <c r="B15" s="13" t="inlineStr">
        <is>
          <t>TOTALS</t>
        </is>
      </c>
      <c r="C15" s="13" t="n"/>
      <c r="D15" s="13" t="n"/>
      <c r="E15" s="13" t="n"/>
      <c r="F15" s="14">
        <f>SUM(F5:F14)</f>
        <v/>
      </c>
      <c r="G15" s="13" t="n"/>
      <c r="H15" s="14">
        <f>SUM(H5:H14)</f>
        <v/>
      </c>
      <c r="I15" s="14">
        <f>SUM(I5:I14)</f>
        <v/>
      </c>
      <c r="J15" s="13" t="n"/>
      <c r="K15" s="13" t="n"/>
    </row>
    <row r="16"/>
    <row r="17">
      <c r="A17" s="13" t="inlineStr">
        <is>
          <t>GST Position Summary</t>
        </is>
      </c>
      <c r="B17" s="30" t="n"/>
      <c r="C17" s="30" t="n"/>
      <c r="D17" s="31" t="n"/>
    </row>
    <row r="18">
      <c r="A18" s="15" t="inlineStr">
        <is>
          <t>Total Output GST (on Income)</t>
        </is>
      </c>
      <c r="B18" s="16">
        <f>SUMIFS(H5:H14,C5:C14,"Income")</f>
        <v/>
      </c>
    </row>
    <row r="19">
      <c r="A19" s="15" t="inlineStr">
        <is>
          <t>Total Input GST (on Expenses)</t>
        </is>
      </c>
      <c r="B19" s="16">
        <f>SUMIFS(H5:H14,C5:C14,"Expense")</f>
        <v/>
      </c>
    </row>
    <row r="20">
      <c r="A20" s="17" t="inlineStr">
        <is>
          <t>Net GST Payable / (Refundable)</t>
        </is>
      </c>
      <c r="B20" s="18">
        <f>B18-B19</f>
        <v/>
      </c>
    </row>
    <row r="21">
      <c r="A21" s="15" t="inlineStr">
        <is>
          <t>GST Returns Filed</t>
        </is>
      </c>
      <c r="B21">
        <f>COUNTIF(J5:J14,"Filed")</f>
        <v/>
      </c>
    </row>
    <row r="22">
      <c r="A22" s="15" t="inlineStr">
        <is>
          <t>GST Returns Not Filed</t>
        </is>
      </c>
      <c r="B22">
        <f>COUNTIF(J5:J14,"Not Filed")</f>
        <v/>
      </c>
    </row>
    <row r="23"/>
    <row r="24">
      <c r="A24" s="13" t="inlineStr">
        <is>
          <t>GST Period Summary</t>
        </is>
      </c>
      <c r="B24" s="30" t="n"/>
      <c r="C24" s="30" t="n"/>
      <c r="D24" s="30" t="n"/>
      <c r="E24" s="30" t="n"/>
      <c r="F24" s="31" t="n"/>
    </row>
    <row r="25">
      <c r="A25" s="3" t="inlineStr">
        <is>
          <t>GST Period</t>
        </is>
      </c>
      <c r="B25" s="3" t="inlineStr">
        <is>
          <t>Income Excl GST</t>
        </is>
      </c>
      <c r="C25" s="3" t="inlineStr">
        <is>
          <t>Expense Excl GST</t>
        </is>
      </c>
      <c r="D25" s="3" t="inlineStr">
        <is>
          <t>Output GST</t>
        </is>
      </c>
      <c r="E25" s="3" t="inlineStr">
        <is>
          <t>Input GST</t>
        </is>
      </c>
      <c r="F25" s="3" t="inlineStr">
        <is>
          <t>Net GST Position</t>
        </is>
      </c>
    </row>
    <row r="26">
      <c r="A26" s="5" t="inlineStr">
        <is>
          <t>Jan-Feb 2026</t>
        </is>
      </c>
      <c r="B26" s="8">
        <f>SUMIFS(F5:F14,E5:E14,A26,C5:C14,"Income")</f>
        <v/>
      </c>
      <c r="C26" s="8">
        <f>SUMIFS(F5:F14,E5:E14,A26,C5:C14,"Expense")</f>
        <v/>
      </c>
      <c r="D26" s="8">
        <f>SUMIFS(H5:H14,E5:E14,A26,C5:C14,"Income")</f>
        <v/>
      </c>
      <c r="E26" s="8">
        <f>SUMIFS(H5:H14,E5:E14,A26,C5:C14,"Expense")</f>
        <v/>
      </c>
      <c r="F26" s="8">
        <f>D26-E26</f>
        <v/>
      </c>
    </row>
    <row r="27">
      <c r="A27" s="10" t="inlineStr">
        <is>
          <t>Mar-Apr 2026</t>
        </is>
      </c>
      <c r="B27" s="11">
        <f>SUMIFS(F5:F14,E5:E14,A27,C5:C14,"Income")</f>
        <v/>
      </c>
      <c r="C27" s="11">
        <f>SUMIFS(F5:F14,E5:E14,A27,C5:C14,"Expense")</f>
        <v/>
      </c>
      <c r="D27" s="11">
        <f>SUMIFS(H5:H14,E5:E14,A27,C5:C14,"Income")</f>
        <v/>
      </c>
      <c r="E27" s="11">
        <f>SUMIFS(H5:H14,E5:E14,A27,C5:C14,"Expense")</f>
        <v/>
      </c>
      <c r="F27" s="11">
        <f>D27-E27</f>
        <v/>
      </c>
    </row>
    <row r="28">
      <c r="A28" s="5" t="inlineStr">
        <is>
          <t>May-Jun 2026</t>
        </is>
      </c>
      <c r="B28" s="8">
        <f>SUMIFS(F5:F14,E5:E14,A28,C5:C14,"Income")</f>
        <v/>
      </c>
      <c r="C28" s="8">
        <f>SUMIFS(F5:F14,E5:E14,A28,C5:C14,"Expense")</f>
        <v/>
      </c>
      <c r="D28" s="8">
        <f>SUMIFS(H5:H14,E5:E14,A28,C5:C14,"Income")</f>
        <v/>
      </c>
      <c r="E28" s="8">
        <f>SUMIFS(H5:H14,E5:E14,A28,C5:C14,"Expense")</f>
        <v/>
      </c>
      <c r="F28" s="8">
        <f>D28-E28</f>
        <v/>
      </c>
    </row>
    <row r="29">
      <c r="A29" s="10" t="inlineStr">
        <is>
          <t>Jul-Aug 2026</t>
        </is>
      </c>
      <c r="B29" s="11">
        <f>SUMIFS(F5:F14,E5:E14,A29,C5:C14,"Income")</f>
        <v/>
      </c>
      <c r="C29" s="11">
        <f>SUMIFS(F5:F14,E5:E14,A29,C5:C14,"Expense")</f>
        <v/>
      </c>
      <c r="D29" s="11">
        <f>SUMIFS(H5:H14,E5:E14,A29,C5:C14,"Income")</f>
        <v/>
      </c>
      <c r="E29" s="11">
        <f>SUMIFS(H5:H14,E5:E14,A29,C5:C14,"Expense")</f>
        <v/>
      </c>
      <c r="F29" s="11">
        <f>D29-E29</f>
        <v/>
      </c>
    </row>
    <row r="30">
      <c r="A30" s="5" t="inlineStr">
        <is>
          <t>Sep-Oct 2026</t>
        </is>
      </c>
      <c r="B30" s="8">
        <f>SUMIFS(F5:F14,E5:E14,A30,C5:C14,"Income")</f>
        <v/>
      </c>
      <c r="C30" s="8">
        <f>SUMIFS(F5:F14,E5:E14,A30,C5:C14,"Expense")</f>
        <v/>
      </c>
      <c r="D30" s="8">
        <f>SUMIFS(H5:H14,E5:E14,A30,C5:C14,"Income")</f>
        <v/>
      </c>
      <c r="E30" s="8">
        <f>SUMIFS(H5:H14,E5:E14,A30,C5:C14,"Expense")</f>
        <v/>
      </c>
      <c r="F30" s="8">
        <f>D30-E30</f>
        <v/>
      </c>
    </row>
    <row r="31">
      <c r="A31" s="10" t="inlineStr">
        <is>
          <t>Nov-Dec 2026</t>
        </is>
      </c>
      <c r="B31" s="11">
        <f>SUMIFS(F5:F14,E5:E14,A31,C5:C14,"Income")</f>
        <v/>
      </c>
      <c r="C31" s="11">
        <f>SUMIFS(F5:F14,E5:E14,A31,C5:C14,"Expense")</f>
        <v/>
      </c>
      <c r="D31" s="11">
        <f>SUMIFS(H5:H14,E5:E14,A31,C5:C14,"Income")</f>
        <v/>
      </c>
      <c r="E31" s="11">
        <f>SUMIFS(H5:H14,E5:E14,A31,C5:C14,"Expense")</f>
        <v/>
      </c>
      <c r="F31" s="11">
        <f>D31-E31</f>
        <v/>
      </c>
    </row>
    <row r="32"/>
    <row r="33"/>
    <row r="34">
      <c r="A34" s="13" t="inlineStr">
        <is>
          <t>Expense by Farm Activity</t>
        </is>
      </c>
      <c r="B34" s="31" t="n"/>
    </row>
    <row r="35">
      <c r="A35" s="3" t="inlineStr">
        <is>
          <t>Farm Activity</t>
        </is>
      </c>
      <c r="B35" s="3" t="inlineStr">
        <is>
          <t>Total Expense Excl GST</t>
        </is>
      </c>
    </row>
    <row r="36">
      <c r="A36" s="5" t="inlineStr">
        <is>
          <t>Dairy</t>
        </is>
      </c>
      <c r="B36" s="8">
        <f>SUMIFS(F5:F14,D5:D14,A36,C5:C14,"Expense")</f>
        <v/>
      </c>
    </row>
    <row r="37">
      <c r="A37" s="10" t="inlineStr">
        <is>
          <t>Sheep</t>
        </is>
      </c>
      <c r="B37" s="11">
        <f>SUMIFS(F5:F14,D5:D14,A37,C5:C14,"Expense")</f>
        <v/>
      </c>
    </row>
    <row r="38">
      <c r="A38" s="5" t="inlineStr">
        <is>
          <t>Beef</t>
        </is>
      </c>
      <c r="B38" s="8">
        <f>SUMIFS(F5:F14,D5:D14,A38,C5:C14,"Expense")</f>
        <v/>
      </c>
    </row>
    <row r="39">
      <c r="A39" s="10" t="inlineStr">
        <is>
          <t>Cropping</t>
        </is>
      </c>
      <c r="B39" s="11">
        <f>SUMIFS(F5:F14,D5:D14,A39,C5:C14,"Expense")</f>
        <v/>
      </c>
    </row>
    <row r="40">
      <c r="A40" s="5" t="inlineStr">
        <is>
          <t>Overheads</t>
        </is>
      </c>
      <c r="B40" s="8">
        <f>SUMIFS(F5:F14,D5:D14,A40,C5:C14,"Expense")</f>
        <v/>
      </c>
    </row>
  </sheetData>
  <mergeCells count="5">
    <mergeCell ref="A1:K1"/>
    <mergeCell ref="A2:K2"/>
    <mergeCell ref="A17:D17"/>
    <mergeCell ref="A24:F24"/>
    <mergeCell ref="A34:B34"/>
  </mergeCells>
  <conditionalFormatting sqref="J5:J14">
    <cfRule type="expression" priority="1" dxfId="0" stopIfTrue="1">
      <formula>J5="Not Filed"</formula>
    </cfRule>
    <cfRule type="expression" priority="2" dxfId="1" stopIfTrue="1">
      <formula>J5="Filed"</formula>
    </cfRule>
  </conditionalFormatting>
  <conditionalFormatting sqref="B20">
    <cfRule type="expression" priority="3" dxfId="0">
      <formula>B20&lt;0</formula>
    </cfRule>
  </conditionalFormatting>
  <dataValidations count="4">
    <dataValidation sqref="C5:C14" showErrorMessage="1" showInputMessage="1" allowBlank="0" type="list">
      <formula1>"Income,Expense"</formula1>
    </dataValidation>
    <dataValidation sqref="D5:D14" showErrorMessage="1" showInputMessage="1" allowBlank="0" type="list">
      <formula1>"Dairy,Sheep,Beef,Cropping,Overheads,Land/Building"</formula1>
    </dataValidation>
    <dataValidation sqref="E5:E14" showErrorMessage="1" showInputMessage="1" allowBlank="0" type="list">
      <formula1>"Jan-Feb 2026,Mar-Apr 2026,May-Jun 2026,Jul-Aug 2026,Sep-Oct 2026,Nov-Dec 2026"</formula1>
    </dataValidation>
    <dataValidation sqref="J5:J14" showErrorMessage="1" showInputMessage="1" allowBlank="0" type="list">
      <formula1>"Filed,Not Filed"</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H21"/>
  <sheetViews>
    <sheetView workbookViewId="0">
      <pane ySplit="3" topLeftCell="A4" activePane="bottomLeft" state="frozen"/>
      <selection pane="bottomLeft" activeCell="A1" sqref="A1"/>
    </sheetView>
  </sheetViews>
  <sheetFormatPr baseColWidth="8" defaultRowHeight="15"/>
  <cols>
    <col width="32" customWidth="1" min="1" max="1"/>
    <col width="18" customWidth="1" min="2" max="2"/>
    <col width="16" customWidth="1" min="3" max="3"/>
    <col width="14" customWidth="1" min="4" max="4"/>
    <col width="14" customWidth="1" min="5" max="5"/>
    <col width="14" customWidth="1" min="6" max="6"/>
    <col width="14" customWidth="1" min="7" max="7"/>
    <col width="16" customWidth="1" min="8" max="8"/>
  </cols>
  <sheetData>
    <row r="1">
      <c r="A1" s="19" t="inlineStr">
        <is>
          <t>Provisional Tax Planner – Standard Uplift &amp; GST Ratio Method</t>
        </is>
      </c>
    </row>
    <row r="2">
      <c r="A2" s="20" t="inlineStr">
        <is>
          <t>IR uses the standard uplift method by default (105% or 110% of prior year RIT). Review with your accountant before filing.</t>
        </is>
      </c>
    </row>
    <row r="3"/>
    <row r="4">
      <c r="A4" s="17" t="inlineStr">
        <is>
          <t>Prior Year Residual Income Tax (RIT)</t>
        </is>
      </c>
      <c r="B4" s="6" t="n">
        <v>28500</v>
      </c>
    </row>
    <row r="5">
      <c r="A5" s="17" t="inlineStr">
        <is>
          <t>Current Year Estimated Taxable Income</t>
        </is>
      </c>
      <c r="B5" s="6" t="n">
        <v>195000</v>
      </c>
    </row>
    <row r="6">
      <c r="A6" s="17" t="inlineStr">
        <is>
          <t>Uplift Method</t>
        </is>
      </c>
      <c r="B6" s="21" t="inlineStr">
        <is>
          <t>Standard 105%</t>
        </is>
      </c>
    </row>
    <row r="7">
      <c r="A7" s="17" t="inlineStr">
        <is>
          <t>Uplift Percentage</t>
        </is>
      </c>
      <c r="B7" s="7" t="n">
        <v>1.05</v>
      </c>
    </row>
    <row r="8">
      <c r="A8" s="17" t="inlineStr">
        <is>
          <t>GST Ratio %</t>
        </is>
      </c>
      <c r="B8" s="7" t="n">
        <v>0.028</v>
      </c>
    </row>
    <row r="9"/>
    <row r="10">
      <c r="A10" s="13" t="inlineStr">
        <is>
          <t>Provisional Tax Instalment Schedule (Standard Uplift Method)</t>
        </is>
      </c>
      <c r="B10" s="30" t="n"/>
      <c r="C10" s="30" t="n"/>
      <c r="D10" s="30" t="n"/>
      <c r="E10" s="30" t="n"/>
      <c r="F10" s="30" t="n"/>
      <c r="G10" s="30" t="n"/>
      <c r="H10" s="31" t="n"/>
    </row>
    <row r="11">
      <c r="A11" s="3" t="inlineStr">
        <is>
          <t>Instalment</t>
        </is>
      </c>
      <c r="B11" s="3" t="inlineStr">
        <is>
          <t>Due Date</t>
        </is>
      </c>
      <c r="C11" s="3" t="inlineStr">
        <is>
          <t>Instalment Amount</t>
        </is>
      </c>
      <c r="D11" s="3" t="inlineStr">
        <is>
          <t>Amount Paid</t>
        </is>
      </c>
      <c r="E11" s="3" t="inlineStr">
        <is>
          <t>Payment Date</t>
        </is>
      </c>
      <c r="F11" s="3" t="inlineStr">
        <is>
          <t>Variance</t>
        </is>
      </c>
      <c r="G11" s="3" t="inlineStr">
        <is>
          <t>UOMI Exposure</t>
        </is>
      </c>
      <c r="H11" s="3" t="inlineStr">
        <is>
          <t>Status</t>
        </is>
      </c>
    </row>
    <row r="12">
      <c r="A12" s="5" t="inlineStr">
        <is>
          <t>P1</t>
        </is>
      </c>
      <c r="B12" s="4" t="inlineStr">
        <is>
          <t>28/08/2026</t>
        </is>
      </c>
      <c r="C12" s="8">
        <f>ROUND($B$4*$B$7/3,2)</f>
        <v/>
      </c>
      <c r="D12" s="6" t="n">
        <v>9700</v>
      </c>
      <c r="E12" s="4" t="inlineStr">
        <is>
          <t>26/08/2026</t>
        </is>
      </c>
      <c r="F12" s="8">
        <f>C12-D12</f>
        <v/>
      </c>
      <c r="G12" s="8">
        <f>ROUND(MAX(0,F12)*0.09,2)</f>
        <v/>
      </c>
      <c r="H12" s="5">
        <f>IF(F12&gt;0,"Underpaid",IF(F12&lt;0,"Overpaid","Paid in Full"))</f>
        <v/>
      </c>
    </row>
    <row r="13">
      <c r="A13" s="10" t="inlineStr">
        <is>
          <t>P2</t>
        </is>
      </c>
      <c r="B13" s="9" t="inlineStr">
        <is>
          <t>15/01/2027</t>
        </is>
      </c>
      <c r="C13" s="11">
        <f>ROUND($B$4*$B$7/3,2)</f>
        <v/>
      </c>
      <c r="D13" s="11" t="n">
        <v>8900</v>
      </c>
      <c r="E13" s="9" t="inlineStr">
        <is>
          <t>14/01/2027</t>
        </is>
      </c>
      <c r="F13" s="11">
        <f>C13-D13</f>
        <v/>
      </c>
      <c r="G13" s="11">
        <f>ROUND(MAX(0,F13)*0.09,2)</f>
        <v/>
      </c>
      <c r="H13" s="10">
        <f>IF(F13&gt;0,"Underpaid",IF(F13&lt;0,"Overpaid","Paid in Full"))</f>
        <v/>
      </c>
    </row>
    <row r="14">
      <c r="A14" s="5" t="inlineStr">
        <is>
          <t>P3</t>
        </is>
      </c>
      <c r="B14" s="4" t="inlineStr">
        <is>
          <t>07/05/2027</t>
        </is>
      </c>
      <c r="C14" s="8">
        <f>ROUND($B$4*$B$7/3,2)</f>
        <v/>
      </c>
      <c r="D14" s="6" t="n">
        <v>9975</v>
      </c>
      <c r="E14" s="4" t="inlineStr">
        <is>
          <t>10/05/2027</t>
        </is>
      </c>
      <c r="F14" s="8">
        <f>C14-D14</f>
        <v/>
      </c>
      <c r="G14" s="8">
        <f>ROUND(MAX(0,F14)*0.09,2)</f>
        <v/>
      </c>
      <c r="H14" s="5">
        <f>IF(F14&gt;0,"Underpaid",IF(F14&lt;0,"Overpaid","Paid in Full"))</f>
        <v/>
      </c>
    </row>
    <row r="15">
      <c r="A15" s="13" t="inlineStr">
        <is>
          <t>Total</t>
        </is>
      </c>
      <c r="B15" s="13" t="n"/>
      <c r="C15" s="14">
        <f>SUM(C12:C14)</f>
        <v/>
      </c>
      <c r="D15" s="14">
        <f>SUM(D12:D14)</f>
        <v/>
      </c>
      <c r="E15" s="13" t="n"/>
      <c r="F15" s="14">
        <f>SUM(F12:F14)</f>
        <v/>
      </c>
      <c r="G15" s="14">
        <f>SUM(G12:G14)</f>
        <v/>
      </c>
      <c r="H15" s="13" t="n"/>
    </row>
    <row r="16"/>
    <row r="17">
      <c r="A17" s="13" t="inlineStr">
        <is>
          <t>GST Ratio Method – Alternative Estimate</t>
        </is>
      </c>
      <c r="B17" s="30" t="n"/>
      <c r="C17" s="30" t="n"/>
      <c r="D17" s="31" t="n"/>
    </row>
    <row r="18">
      <c r="A18" s="17" t="inlineStr">
        <is>
          <t>Total GST-Exclusive Sales (YTD)</t>
        </is>
      </c>
      <c r="B18" s="16">
        <f>'GST Transactions'!F18</f>
        <v/>
      </c>
    </row>
    <row r="19">
      <c r="A19" s="17" t="inlineStr">
        <is>
          <t>GST Ratio %</t>
        </is>
      </c>
      <c r="B19" s="22">
        <f>B8</f>
        <v/>
      </c>
    </row>
    <row r="20">
      <c r="A20" s="17" t="inlineStr">
        <is>
          <t>Estimated Provisional Tax (GST Ratio Method)</t>
        </is>
      </c>
      <c r="B20" s="16">
        <f>ROUND(B18*B19,2)</f>
        <v/>
      </c>
    </row>
    <row r="21">
      <c r="A21" s="17" t="inlineStr">
        <is>
          <t>Comparison vs Standard Method</t>
        </is>
      </c>
      <c r="B21">
        <f>IF(B20&gt;C15,"GST Ratio estimate higher - Standard method preferred","GST Ratio Method may reduce cash outflow - review with advisor")</f>
        <v/>
      </c>
    </row>
  </sheetData>
  <mergeCells count="4">
    <mergeCell ref="A1:H1"/>
    <mergeCell ref="A2:H2"/>
    <mergeCell ref="A10:H10"/>
    <mergeCell ref="A17:D17"/>
  </mergeCells>
  <conditionalFormatting sqref="H12:H14">
    <cfRule type="expression" priority="1" dxfId="0" stopIfTrue="1">
      <formula>H12="Underpaid"</formula>
    </cfRule>
    <cfRule type="expression" priority="2" dxfId="1" stopIfTrue="1">
      <formula>H12="Paid in Full"</formula>
    </cfRule>
  </conditionalFormatting>
  <dataValidations count="1">
    <dataValidation sqref="B6" showErrorMessage="1" showInputMessage="1" allowBlank="0" type="list">
      <formula1>"Standard 105%,Standard 110%,Estimation,GST Ratio Method"</formula1>
    </dataValidation>
  </dataValidation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H11"/>
  <sheetViews>
    <sheetView workbookViewId="0">
      <selection activeCell="A1" sqref="A1"/>
    </sheetView>
  </sheetViews>
  <sheetFormatPr baseColWidth="8" defaultRowHeight="15"/>
  <cols>
    <col width="32" customWidth="1" min="1" max="1"/>
    <col width="16" customWidth="1" min="2" max="2"/>
    <col width="4" customWidth="1" min="3" max="3"/>
    <col width="11" customWidth="1" min="4" max="4"/>
    <col width="11" customWidth="1" min="5" max="5"/>
    <col width="11" customWidth="1" min="6" max="6"/>
    <col width="11" customWidth="1" min="7" max="7"/>
    <col width="11" customWidth="1" min="8" max="8"/>
    <col width="11" customWidth="1" min="9" max="9"/>
    <col width="11" customWidth="1" min="10" max="10"/>
    <col width="11" customWidth="1" min="11" max="11"/>
    <col width="11" customWidth="1" min="12" max="12"/>
  </cols>
  <sheetData>
    <row r="1">
      <c r="A1" s="19" t="inlineStr">
        <is>
          <t>Farm GST &amp; Provisional Tax Dashboard</t>
        </is>
      </c>
    </row>
    <row r="2">
      <c r="A2" s="20" t="inlineStr">
        <is>
          <t>Key metrics and visual summary drawn from the GST Transactions and Provisional Tax sheets.</t>
        </is>
      </c>
    </row>
    <row r="3"/>
    <row r="4">
      <c r="A4" s="13" t="inlineStr">
        <is>
          <t>Key Metrics</t>
        </is>
      </c>
      <c r="B4" s="30" t="n"/>
      <c r="C4" s="30" t="n"/>
      <c r="D4" s="31" t="n"/>
    </row>
    <row r="5">
      <c r="A5" s="23" t="inlineStr">
        <is>
          <t>Total Farm Income (Excl GST) YTD</t>
        </is>
      </c>
      <c r="B5" s="8">
        <f>SUMIFS('GST Transactions'!F5:F14,'GST Transactions'!C5:C14,"Income")</f>
        <v/>
      </c>
    </row>
    <row r="6">
      <c r="A6" s="24" t="inlineStr">
        <is>
          <t>Total Farm Expenses (Excl GST) YTD</t>
        </is>
      </c>
      <c r="B6" s="11">
        <f>SUMIFS('GST Transactions'!F5:F14,'GST Transactions'!C5:C14,"Expense")</f>
        <v/>
      </c>
    </row>
    <row r="7">
      <c r="A7" s="23" t="inlineStr">
        <is>
          <t>Net Farm Surplus / (Deficit)</t>
        </is>
      </c>
      <c r="B7" s="8">
        <f>B5-B6</f>
        <v/>
      </c>
    </row>
    <row r="8">
      <c r="A8" s="24" t="inlineStr">
        <is>
          <t>Net GST Position YTD</t>
        </is>
      </c>
      <c r="B8" s="11">
        <f>'GST Transactions'!B20</f>
        <v/>
      </c>
    </row>
    <row r="9">
      <c r="A9" s="23" t="inlineStr">
        <is>
          <t>Total Provisional Tax Due (Standard)</t>
        </is>
      </c>
      <c r="B9" s="8">
        <f>'Provisional Tax'!C15</f>
        <v/>
      </c>
    </row>
    <row r="10">
      <c r="A10" s="24" t="inlineStr">
        <is>
          <t>Total Provisional Tax Paid</t>
        </is>
      </c>
      <c r="B10" s="11">
        <f>'Provisional Tax'!D15</f>
        <v/>
      </c>
    </row>
    <row r="11">
      <c r="A11" s="23" t="inlineStr">
        <is>
          <t>Outstanding Balance</t>
        </is>
      </c>
      <c r="B11" s="8">
        <f>B9-B10</f>
        <v/>
      </c>
    </row>
  </sheetData>
  <mergeCells count="3">
    <mergeCell ref="A1:H1"/>
    <mergeCell ref="A2:H2"/>
    <mergeCell ref="A4:D4"/>
  </mergeCells>
  <conditionalFormatting sqref="B11">
    <cfRule type="expression" priority="1" dxfId="0" stopIfTrue="1">
      <formula>B11&gt;0</formula>
    </cfRule>
    <cfRule type="expression" priority="2" dxfId="1" stopIfTrue="1">
      <formula>B11&lt;=0</formula>
    </cfRule>
  </conditionalFormatting>
  <pageMargins left="0.75" right="0.75" top="1" bottom="1" header="0.5" footer="0.5"/>
  <drawing xmlns:r="http://schemas.openxmlformats.org/officeDocument/2006/relationships" r:id="rId1"/>
</worksheet>
</file>

<file path=xl/worksheets/sheet4.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cols>
    <col width="26" customWidth="1" min="1" max="1"/>
    <col width="90" customWidth="1" min="2" max="2"/>
  </cols>
  <sheetData>
    <row r="1">
      <c r="A1" s="19" t="inlineStr">
        <is>
          <t>Instructions – Farm GST &amp; Provisional Tax Planner</t>
        </is>
      </c>
    </row>
    <row r="2" ht="40" customHeight="1">
      <c r="A2" s="25" t="inlineStr">
        <is>
          <t>This template helps New Zealand farming businesses track GST transactions and plan provisional tax instalments under the standard uplift and GST ratio methods. Review all figures with your accountant or tax agent before filing with Inland Revenue.</t>
        </is>
      </c>
    </row>
    <row r="3"/>
    <row r="4">
      <c r="A4" s="3" t="inlineStr">
        <is>
          <t>Section</t>
        </is>
      </c>
      <c r="B4" s="3" t="inlineStr">
        <is>
          <t>Guidance</t>
        </is>
      </c>
    </row>
    <row r="5" ht="46" customHeight="1">
      <c r="A5" s="26" t="inlineStr">
        <is>
          <t>GST Transactions</t>
        </is>
      </c>
      <c r="B5" s="27" t="inlineStr">
        <is>
          <t>Record every farm income and expense transaction. Enter Date, Description, Category (Income/Expense), Farm Activity, and GST Period from the drop-down lists. Enter the GST-exclusive amount in yellow cells; GST Amount and GST-inclusive totals calculate automatically at the standard 15% rate. The GST Treatment column uses VLOOKUP to show whether the activity is standard-rated or zero-rated.</t>
        </is>
      </c>
    </row>
    <row r="6" ht="46" customHeight="1">
      <c r="A6" s="28" t="inlineStr">
        <is>
          <t>GST Position Summary</t>
        </is>
      </c>
      <c r="B6" s="29" t="inlineStr">
        <is>
          <t>Shows Output GST (on income), Input GST (on expenses) and the Net GST Payable or Refundable position, plus a count of GST returns filed and outstanding.</t>
        </is>
      </c>
    </row>
    <row r="7" ht="46" customHeight="1">
      <c r="A7" s="26" t="inlineStr">
        <is>
          <t>Period &amp; Activity Summaries</t>
        </is>
      </c>
      <c r="B7" s="27" t="inlineStr">
        <is>
          <t>Automatically totals income, expenses and GST by 2-monthly GST period and by farm activity (Dairy, Sheep, Beef, Cropping, Overheads) using SUMIFS formulas.</t>
        </is>
      </c>
    </row>
    <row r="8" ht="46" customHeight="1">
      <c r="A8" s="28" t="inlineStr">
        <is>
          <t>Provisional Tax</t>
        </is>
      </c>
      <c r="B8" s="29" t="inlineStr">
        <is>
          <t>Enter Prior Year Residual Income Tax (RIT), the Uplift Method (Standard 105%, Standard 110%, Estimation or GST Ratio Method) and Uplift Percentage in the yellow input cells. The instalment schedule calculates P1, P2 and P3 amounts due, tracks amounts paid, variance and an indicative use-of-money interest (UOMI) exposure if underpaid.</t>
        </is>
      </c>
    </row>
    <row r="9" ht="46" customHeight="1">
      <c r="A9" s="26" t="inlineStr">
        <is>
          <t>GST Ratio Method</t>
        </is>
      </c>
      <c r="B9" s="27" t="inlineStr">
        <is>
          <t>An alternative provisional tax method suited to farms with stable GST ratios. Compares an estimate based on GST-exclusive sales and a GST ratio percentage against the standard uplift total.</t>
        </is>
      </c>
    </row>
    <row r="10" ht="46" customHeight="1">
      <c r="A10" s="28" t="inlineStr">
        <is>
          <t>Dashboard</t>
        </is>
      </c>
      <c r="B10" s="29" t="inlineStr">
        <is>
          <t>Key metrics and three charts summarising farm income/expense by GST period, expense by farm activity, and provisional tax instalments versus amounts paid.</t>
        </is>
      </c>
    </row>
    <row r="11" ht="46" customHeight="1">
      <c r="A11" s="26" t="inlineStr">
        <is>
          <t>Yellow cells</t>
        </is>
      </c>
      <c r="B11" s="27" t="inlineStr">
        <is>
          <t>Any cell shaded pale yellow is an input cell you should update with your own farm figures. All other cells contain formulas and should not normally be overwritten.</t>
        </is>
      </c>
    </row>
    <row r="12" ht="46" customHeight="1">
      <c r="A12" s="28" t="inlineStr">
        <is>
          <t>Disclaimer</t>
        </is>
      </c>
      <c r="B12" s="29" t="inlineStr">
        <is>
          <t>This template is a planning tool only and does not constitute tax advice. Provisional tax and GST rules can change - confirm current thresholds, rates and due dates with Inland Revenue or your tax agent.</t>
        </is>
      </c>
    </row>
  </sheetData>
  <mergeCells count="2">
    <mergeCell ref="A1:B1"/>
    <mergeCell ref="A2:B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2026-07-18T10:43:30Z</dcterms:created>
  <dcterms:modified xmlns:dcterms="http://purl.org/dc/terms/" xmlns:xsi="http://www.w3.org/2001/XMLSchema-instance" xsi:type="dcterms:W3CDTF">2026-07-18T10:43:30Z</dcterms:modified>
</cp:coreProperties>
</file>