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i val="1"/>
      <color rgb="00374151"/>
      <sz val="10"/>
    </font>
    <font>
      <name val="Calibri"/>
      <b val="1"/>
      <color rgb="00FFFFFF"/>
      <sz val="11"/>
    </font>
    <font>
      <b val="1"/>
    </font>
    <font>
      <b val="1"/>
      <color rgb="000F766E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9" fontId="0" fillId="5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4" fillId="0" borderId="0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9" fontId="4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3" fillId="6" borderId="0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0" fillId="5" borderId="1" pivotButton="0" quotePrefix="0" xfId="0"/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Compliance by Healthy Homes Standard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'Dashboard'!$D$4:$D$8</f>
            </numRef>
          </cat>
          <val>
            <numRef>
              <f>'Dashboard'!$E$4:$E$8</f>
            </numRef>
          </val>
        </ser>
        <ser>
          <idx val="1"/>
          <order val="1"/>
          <tx>
            <strRef>
              <f>'Dashboard'!F3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'Dashboard'!$D$4:$D$8</f>
            </numRef>
          </cat>
          <val>
            <numRef>
              <f>'Dashboard'!$F$4:$F$8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Standard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Number of Properties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Overall Compliance Status Distribution</a:t>
            </a:r>
          </a:p>
        </rich>
      </tx>
    </title>
    <plotArea>
      <pieChart>
        <varyColors val="1"/>
        <ser>
          <idx val="0"/>
          <order val="0"/>
          <tx>
            <strRef>
              <f>'Dashboard'!E12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'Dashboard'!$D$13:$D$15</f>
            </numRef>
          </cat>
          <val>
            <numRef>
              <f>'Dashboard'!$E$13:$E$15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14" customWidth="1" min="3" max="3"/>
    <col width="18" customWidth="1" min="4" max="4"/>
    <col width="14" customWidth="1" min="5" max="5"/>
    <col width="11" customWidth="1" min="6" max="6"/>
    <col width="11" customWidth="1" min="7" max="7"/>
    <col width="11" customWidth="1" min="8" max="8"/>
    <col width="15" customWidth="1" min="9" max="9"/>
    <col width="14" customWidth="1" min="10" max="10"/>
    <col width="13" customWidth="1" min="11" max="11"/>
    <col width="11" customWidth="1" min="12" max="12"/>
    <col width="10" customWidth="1" min="13" max="13"/>
    <col width="14" customWidth="1" min="14" max="14"/>
    <col width="14" customWidth="1" min="15" max="15"/>
    <col width="30" customWidth="1" min="16" max="16"/>
  </cols>
  <sheetData>
    <row r="1" ht="26" customHeight="1">
      <c r="A1" s="1" t="inlineStr">
        <is>
          <t>Healthy Homes Compliance Checklist — NZ Rental Properties</t>
        </is>
      </c>
    </row>
    <row r="2">
      <c r="A2" s="2" t="inlineStr">
        <is>
          <t>Healthy Homes Standards: Heating | Insulation | Ventilation | Moisture &amp; Drainage | Draught Stopping</t>
        </is>
      </c>
    </row>
    <row r="4" ht="34" customHeight="1">
      <c r="A4" s="3" t="inlineStr">
        <is>
          <t>Property ID</t>
        </is>
      </c>
      <c r="B4" s="3" t="inlineStr">
        <is>
          <t>Address</t>
        </is>
      </c>
      <c r="C4" s="3" t="inlineStr">
        <is>
          <t>City</t>
        </is>
      </c>
      <c r="D4" s="3" t="inlineStr">
        <is>
          <t>Landlord / Owner</t>
        </is>
      </c>
      <c r="E4" s="3" t="inlineStr">
        <is>
          <t>Tenancy Start Date</t>
        </is>
      </c>
      <c r="F4" s="3" t="inlineStr">
        <is>
          <t>Heating
Compliant</t>
        </is>
      </c>
      <c r="G4" s="3" t="inlineStr">
        <is>
          <t>Insulation
Compliant</t>
        </is>
      </c>
      <c r="H4" s="3" t="inlineStr">
        <is>
          <t>Ventilation
Compliant</t>
        </is>
      </c>
      <c r="I4" s="3" t="inlineStr">
        <is>
          <t>Moisture &amp;
Drainage Compliant</t>
        </is>
      </c>
      <c r="J4" s="3" t="inlineStr">
        <is>
          <t>Draught Stopping
Compliant</t>
        </is>
      </c>
      <c r="K4" s="3" t="inlineStr">
        <is>
          <t>Compliance
Statement Filed</t>
        </is>
      </c>
      <c r="L4" s="3" t="inlineStr">
        <is>
          <t>Standards
Met (of 5)</t>
        </is>
      </c>
      <c r="M4" s="3" t="inlineStr">
        <is>
          <t>Compliance
%</t>
        </is>
      </c>
      <c r="N4" s="3" t="inlineStr">
        <is>
          <t>Overall Status</t>
        </is>
      </c>
      <c r="O4" s="3" t="inlineStr">
        <is>
          <t>Next Inspection
Due</t>
        </is>
      </c>
      <c r="P4" s="3" t="inlineStr">
        <is>
          <t>Notes</t>
        </is>
      </c>
    </row>
    <row r="5" ht="30" customHeight="1">
      <c r="A5" s="4" t="inlineStr">
        <is>
          <t>HH-001</t>
        </is>
      </c>
      <c r="B5" s="5" t="inlineStr">
        <is>
          <t>12 Queen Street</t>
        </is>
      </c>
      <c r="C5" s="4" t="inlineStr">
        <is>
          <t>Auckland</t>
        </is>
      </c>
      <c r="D5" s="5" t="inlineStr">
        <is>
          <t>Aroha Ngata</t>
        </is>
      </c>
      <c r="E5" s="6" t="inlineStr">
        <is>
          <t>01/03/2026</t>
        </is>
      </c>
      <c r="F5" s="7" t="inlineStr">
        <is>
          <t>Y</t>
        </is>
      </c>
      <c r="G5" s="7" t="inlineStr">
        <is>
          <t>Y</t>
        </is>
      </c>
      <c r="H5" s="7" t="inlineStr">
        <is>
          <t>Y</t>
        </is>
      </c>
      <c r="I5" s="7" t="inlineStr">
        <is>
          <t>Y</t>
        </is>
      </c>
      <c r="J5" s="7" t="inlineStr">
        <is>
          <t>Y</t>
        </is>
      </c>
      <c r="K5" s="7" t="inlineStr">
        <is>
          <t>Y</t>
        </is>
      </c>
      <c r="L5" s="4">
        <f>COUNTIF(F5:J5,"Y")</f>
        <v/>
      </c>
      <c r="M5" s="8">
        <f>IFERROR(L5/5,0)</f>
        <v/>
      </c>
      <c r="N5" s="4">
        <f>IF(L5=5,"Compliant",IF(L5&gt;=3,"Partial","Non-Compliant"))</f>
        <v/>
      </c>
      <c r="O5" s="6" t="inlineStr">
        <is>
          <t>15/03/2027</t>
        </is>
      </c>
      <c r="P5" s="5" t="inlineStr">
        <is>
          <t>All standards met at last inspection.</t>
        </is>
      </c>
    </row>
    <row r="6" ht="30" customHeight="1">
      <c r="A6" s="9" t="inlineStr">
        <is>
          <t>HH-002</t>
        </is>
      </c>
      <c r="B6" s="10" t="inlineStr">
        <is>
          <t>45 Cameron Road</t>
        </is>
      </c>
      <c r="C6" s="9" t="inlineStr">
        <is>
          <t>Tauranga</t>
        </is>
      </c>
      <c r="D6" s="10" t="inlineStr">
        <is>
          <t>Liam Foster</t>
        </is>
      </c>
      <c r="E6" s="11" t="inlineStr">
        <is>
          <t>15/04/2026</t>
        </is>
      </c>
      <c r="F6" s="7" t="inlineStr">
        <is>
          <t>Y</t>
        </is>
      </c>
      <c r="G6" s="7" t="inlineStr">
        <is>
          <t>N</t>
        </is>
      </c>
      <c r="H6" s="7" t="inlineStr">
        <is>
          <t>Y</t>
        </is>
      </c>
      <c r="I6" s="7" t="inlineStr">
        <is>
          <t>Y</t>
        </is>
      </c>
      <c r="J6" s="7" t="inlineStr">
        <is>
          <t>Y</t>
        </is>
      </c>
      <c r="K6" s="7" t="inlineStr">
        <is>
          <t>N</t>
        </is>
      </c>
      <c r="L6" s="9">
        <f>COUNTIF(F6:J6,"Y")</f>
        <v/>
      </c>
      <c r="M6" s="12">
        <f>IFERROR(L6/5,0)</f>
        <v/>
      </c>
      <c r="N6" s="9">
        <f>IF(L6=5,"Compliant",IF(L6&gt;=3,"Partial","Non-Compliant"))</f>
        <v/>
      </c>
      <c r="O6" s="11" t="inlineStr">
        <is>
          <t>20/04/2027</t>
        </is>
      </c>
      <c r="P6" s="10" t="inlineStr">
        <is>
          <t>Insulation under floor requires top-up.</t>
        </is>
      </c>
    </row>
    <row r="7" ht="30" customHeight="1">
      <c r="A7" s="4" t="inlineStr">
        <is>
          <t>HH-003</t>
        </is>
      </c>
      <c r="B7" s="5" t="inlineStr">
        <is>
          <t>8 Riccarton Road</t>
        </is>
      </c>
      <c r="C7" s="4" t="inlineStr">
        <is>
          <t>Christchurch</t>
        </is>
      </c>
      <c r="D7" s="5" t="inlineStr">
        <is>
          <t>Charlotte Wells</t>
        </is>
      </c>
      <c r="E7" s="6" t="inlineStr">
        <is>
          <t>01/02/2026</t>
        </is>
      </c>
      <c r="F7" s="7" t="inlineStr">
        <is>
          <t>Y</t>
        </is>
      </c>
      <c r="G7" s="7" t="inlineStr">
        <is>
          <t>Y</t>
        </is>
      </c>
      <c r="H7" s="7" t="inlineStr">
        <is>
          <t>N</t>
        </is>
      </c>
      <c r="I7" s="7" t="inlineStr">
        <is>
          <t>Y</t>
        </is>
      </c>
      <c r="J7" s="7" t="inlineStr">
        <is>
          <t>N</t>
        </is>
      </c>
      <c r="K7" s="7" t="inlineStr">
        <is>
          <t>N</t>
        </is>
      </c>
      <c r="L7" s="4">
        <f>COUNTIF(F7:J7,"Y")</f>
        <v/>
      </c>
      <c r="M7" s="8">
        <f>IFERROR(L7/5,0)</f>
        <v/>
      </c>
      <c r="N7" s="4">
        <f>IF(L7=5,"Compliant",IF(L7&gt;=3,"Partial","Non-Compliant"))</f>
        <v/>
      </c>
      <c r="O7" s="6" t="inlineStr">
        <is>
          <t>05/02/2027</t>
        </is>
      </c>
      <c r="P7" s="5" t="inlineStr">
        <is>
          <t>Extractor fan needed in bathroom.</t>
        </is>
      </c>
    </row>
    <row r="8" ht="30" customHeight="1">
      <c r="A8" s="9" t="inlineStr">
        <is>
          <t>HH-004</t>
        </is>
      </c>
      <c r="B8" s="10" t="inlineStr">
        <is>
          <t>22 Victoria Street</t>
        </is>
      </c>
      <c r="C8" s="9" t="inlineStr">
        <is>
          <t>Hamilton</t>
        </is>
      </c>
      <c r="D8" s="10" t="inlineStr">
        <is>
          <t>Manaia Ratana</t>
        </is>
      </c>
      <c r="E8" s="11" t="inlineStr">
        <is>
          <t>10/05/2026</t>
        </is>
      </c>
      <c r="F8" s="7" t="inlineStr">
        <is>
          <t>Y</t>
        </is>
      </c>
      <c r="G8" s="7" t="inlineStr">
        <is>
          <t>Y</t>
        </is>
      </c>
      <c r="H8" s="7" t="inlineStr">
        <is>
          <t>Y</t>
        </is>
      </c>
      <c r="I8" s="7" t="inlineStr">
        <is>
          <t>Y</t>
        </is>
      </c>
      <c r="J8" s="7" t="inlineStr">
        <is>
          <t>Y</t>
        </is>
      </c>
      <c r="K8" s="7" t="inlineStr">
        <is>
          <t>Y</t>
        </is>
      </c>
      <c r="L8" s="9">
        <f>COUNTIF(F8:J8,"Y")</f>
        <v/>
      </c>
      <c r="M8" s="12">
        <f>IFERROR(L8/5,0)</f>
        <v/>
      </c>
      <c r="N8" s="9">
        <f>IF(L8=5,"Compliant",IF(L8&gt;=3,"Partial","Non-Compliant"))</f>
        <v/>
      </c>
      <c r="O8" s="11" t="inlineStr">
        <is>
          <t>12/05/2027</t>
        </is>
      </c>
      <c r="P8" s="10" t="inlineStr">
        <is>
          <t>Fully compliant, statement on file.</t>
        </is>
      </c>
    </row>
    <row r="9" ht="30" customHeight="1">
      <c r="A9" s="4" t="inlineStr">
        <is>
          <t>HH-005</t>
        </is>
      </c>
      <c r="B9" s="5" t="inlineStr">
        <is>
          <t>3 Moray Place</t>
        </is>
      </c>
      <c r="C9" s="4" t="inlineStr">
        <is>
          <t>Dunedin</t>
        </is>
      </c>
      <c r="D9" s="5" t="inlineStr">
        <is>
          <t>Sophie Anderson</t>
        </is>
      </c>
      <c r="E9" s="6" t="inlineStr">
        <is>
          <t>01/06/2026</t>
        </is>
      </c>
      <c r="F9" s="7" t="inlineStr">
        <is>
          <t>N</t>
        </is>
      </c>
      <c r="G9" s="7" t="inlineStr">
        <is>
          <t>Y</t>
        </is>
      </c>
      <c r="H9" s="7" t="inlineStr">
        <is>
          <t>Y</t>
        </is>
      </c>
      <c r="I9" s="7" t="inlineStr">
        <is>
          <t>N</t>
        </is>
      </c>
      <c r="J9" s="7" t="inlineStr">
        <is>
          <t>N</t>
        </is>
      </c>
      <c r="K9" s="7" t="inlineStr">
        <is>
          <t>N</t>
        </is>
      </c>
      <c r="L9" s="4">
        <f>COUNTIF(F9:J9,"Y")</f>
        <v/>
      </c>
      <c r="M9" s="8">
        <f>IFERROR(L9/5,0)</f>
        <v/>
      </c>
      <c r="N9" s="4">
        <f>IF(L9=5,"Compliant",IF(L9&gt;=3,"Partial","Non-Compliant"))</f>
        <v/>
      </c>
      <c r="O9" s="6" t="inlineStr">
        <is>
          <t>01/06/2027</t>
        </is>
      </c>
      <c r="P9" s="5" t="inlineStr">
        <is>
          <t>Heating device below required capacity.</t>
        </is>
      </c>
    </row>
    <row r="10" ht="30" customHeight="1">
      <c r="A10" s="9" t="inlineStr">
        <is>
          <t>HH-006</t>
        </is>
      </c>
      <c r="B10" s="10" t="inlineStr">
        <is>
          <t>60 Willis Street</t>
        </is>
      </c>
      <c r="C10" s="9" t="inlineStr">
        <is>
          <t>Wellington</t>
        </is>
      </c>
      <c r="D10" s="10" t="inlineStr">
        <is>
          <t>Hemi Walker</t>
        </is>
      </c>
      <c r="E10" s="11" t="inlineStr">
        <is>
          <t>20/03/2026</t>
        </is>
      </c>
      <c r="F10" s="7" t="inlineStr">
        <is>
          <t>Y</t>
        </is>
      </c>
      <c r="G10" s="7" t="inlineStr">
        <is>
          <t>Y</t>
        </is>
      </c>
      <c r="H10" s="7" t="inlineStr">
        <is>
          <t>Y</t>
        </is>
      </c>
      <c r="I10" s="7" t="inlineStr">
        <is>
          <t>Y</t>
        </is>
      </c>
      <c r="J10" s="7" t="inlineStr">
        <is>
          <t>Y</t>
        </is>
      </c>
      <c r="K10" s="7" t="inlineStr">
        <is>
          <t>Y</t>
        </is>
      </c>
      <c r="L10" s="9">
        <f>COUNTIF(F10:J10,"Y")</f>
        <v/>
      </c>
      <c r="M10" s="12">
        <f>IFERROR(L10/5,0)</f>
        <v/>
      </c>
      <c r="N10" s="9">
        <f>IF(L10=5,"Compliant",IF(L10&gt;=3,"Partial","Non-Compliant"))</f>
        <v/>
      </c>
      <c r="O10" s="11" t="inlineStr">
        <is>
          <t>22/03/2027</t>
        </is>
      </c>
      <c r="P10" s="10" t="inlineStr">
        <is>
          <t>Compliant — reassess after re-clad.</t>
        </is>
      </c>
    </row>
    <row r="11" ht="30" customHeight="1">
      <c r="A11" s="4" t="inlineStr">
        <is>
          <t>HH-007</t>
        </is>
      </c>
      <c r="B11" s="5" t="inlineStr">
        <is>
          <t>14 Devon Street</t>
        </is>
      </c>
      <c r="C11" s="4" t="inlineStr">
        <is>
          <t>New Plymouth</t>
        </is>
      </c>
      <c r="D11" s="5" t="inlineStr">
        <is>
          <t>Aroha Ngata</t>
        </is>
      </c>
      <c r="E11" s="6" t="inlineStr">
        <is>
          <t>05/07/2026</t>
        </is>
      </c>
      <c r="F11" s="7" t="inlineStr">
        <is>
          <t>Y</t>
        </is>
      </c>
      <c r="G11" s="7" t="inlineStr">
        <is>
          <t>N</t>
        </is>
      </c>
      <c r="H11" s="7" t="inlineStr">
        <is>
          <t>N</t>
        </is>
      </c>
      <c r="I11" s="7" t="inlineStr">
        <is>
          <t>Y</t>
        </is>
      </c>
      <c r="J11" s="7" t="inlineStr">
        <is>
          <t>Y</t>
        </is>
      </c>
      <c r="K11" s="7" t="inlineStr">
        <is>
          <t>N</t>
        </is>
      </c>
      <c r="L11" s="4">
        <f>COUNTIF(F11:J11,"Y")</f>
        <v/>
      </c>
      <c r="M11" s="8">
        <f>IFERROR(L11/5,0)</f>
        <v/>
      </c>
      <c r="N11" s="4">
        <f>IF(L11=5,"Compliant",IF(L11&gt;=3,"Partial","Non-Compliant"))</f>
        <v/>
      </c>
      <c r="O11" s="6" t="inlineStr">
        <is>
          <t>07/07/2027</t>
        </is>
      </c>
      <c r="P11" s="5" t="inlineStr">
        <is>
          <t>Ventilation and insulation upgrades scheduled.</t>
        </is>
      </c>
    </row>
    <row r="12" ht="30" customHeight="1">
      <c r="A12" s="9" t="inlineStr">
        <is>
          <t>HH-008</t>
        </is>
      </c>
      <c r="B12" s="10" t="inlineStr">
        <is>
          <t>9 Trafalgar Street</t>
        </is>
      </c>
      <c r="C12" s="9" t="inlineStr">
        <is>
          <t>Nelson</t>
        </is>
      </c>
      <c r="D12" s="10" t="inlineStr">
        <is>
          <t>Liam Foster</t>
        </is>
      </c>
      <c r="E12" s="11" t="inlineStr">
        <is>
          <t>18/04/2026</t>
        </is>
      </c>
      <c r="F12" s="7" t="inlineStr">
        <is>
          <t>Y</t>
        </is>
      </c>
      <c r="G12" s="7" t="inlineStr">
        <is>
          <t>Y</t>
        </is>
      </c>
      <c r="H12" s="7" t="inlineStr">
        <is>
          <t>Y</t>
        </is>
      </c>
      <c r="I12" s="7" t="inlineStr">
        <is>
          <t>Y</t>
        </is>
      </c>
      <c r="J12" s="7" t="inlineStr">
        <is>
          <t>Y</t>
        </is>
      </c>
      <c r="K12" s="7" t="inlineStr">
        <is>
          <t>Y</t>
        </is>
      </c>
      <c r="L12" s="9">
        <f>COUNTIF(F12:J12,"Y")</f>
        <v/>
      </c>
      <c r="M12" s="12">
        <f>IFERROR(L12/5,0)</f>
        <v/>
      </c>
      <c r="N12" s="9">
        <f>IF(L12=5,"Compliant",IF(L12&gt;=3,"Partial","Non-Compliant"))</f>
        <v/>
      </c>
      <c r="O12" s="11" t="inlineStr">
        <is>
          <t>20/04/2027</t>
        </is>
      </c>
      <c r="P12" s="10" t="inlineStr">
        <is>
          <t>Compliant, tenant advised in writing.</t>
        </is>
      </c>
    </row>
    <row r="13" ht="30" customHeight="1">
      <c r="A13" s="4" t="inlineStr">
        <is>
          <t>HH-009</t>
        </is>
      </c>
      <c r="B13" s="5" t="inlineStr">
        <is>
          <t>27 Fenton Street</t>
        </is>
      </c>
      <c r="C13" s="4" t="inlineStr">
        <is>
          <t>Rotorua</t>
        </is>
      </c>
      <c r="D13" s="5" t="inlineStr">
        <is>
          <t>Charlotte Wells</t>
        </is>
      </c>
      <c r="E13" s="6" t="inlineStr">
        <is>
          <t>01/05/2026</t>
        </is>
      </c>
      <c r="F13" s="7" t="inlineStr">
        <is>
          <t>N</t>
        </is>
      </c>
      <c r="G13" s="7" t="inlineStr">
        <is>
          <t>N</t>
        </is>
      </c>
      <c r="H13" s="7" t="inlineStr">
        <is>
          <t>Y</t>
        </is>
      </c>
      <c r="I13" s="7" t="inlineStr">
        <is>
          <t>N</t>
        </is>
      </c>
      <c r="J13" s="7" t="inlineStr">
        <is>
          <t>N</t>
        </is>
      </c>
      <c r="K13" s="7" t="inlineStr">
        <is>
          <t>N</t>
        </is>
      </c>
      <c r="L13" s="4">
        <f>COUNTIF(F13:J13,"Y")</f>
        <v/>
      </c>
      <c r="M13" s="8">
        <f>IFERROR(L13/5,0)</f>
        <v/>
      </c>
      <c r="N13" s="4">
        <f>IF(L13=5,"Compliant",IF(L13&gt;=3,"Partial","Non-Compliant"))</f>
        <v/>
      </c>
      <c r="O13" s="6" t="inlineStr">
        <is>
          <t>01/05/2027</t>
        </is>
      </c>
      <c r="P13" s="5" t="inlineStr">
        <is>
          <t>Multiple remedial works required urgently.</t>
        </is>
      </c>
    </row>
    <row r="15">
      <c r="A15" s="13" t="n"/>
      <c r="B15" s="14" t="inlineStr">
        <is>
          <t>TOTALS / AVERAGES</t>
        </is>
      </c>
      <c r="C15" s="13" t="n"/>
      <c r="D15" s="13" t="n"/>
      <c r="E15" s="13" t="n"/>
      <c r="F15" s="15">
        <f>COUNTIF(F5:F13,"Y")</f>
        <v/>
      </c>
      <c r="G15" s="15">
        <f>COUNTIF(G5:G13,"Y")</f>
        <v/>
      </c>
      <c r="H15" s="15">
        <f>COUNTIF(H5:H13,"Y")</f>
        <v/>
      </c>
      <c r="I15" s="15">
        <f>COUNTIF(I5:I13,"Y")</f>
        <v/>
      </c>
      <c r="J15" s="15">
        <f>COUNTIF(J5:J13,"Y")</f>
        <v/>
      </c>
      <c r="K15" s="13" t="n"/>
      <c r="L15" s="13" t="n"/>
      <c r="M15" s="16">
        <f>AVERAGE(M5:M13)</f>
        <v/>
      </c>
      <c r="N15" s="13" t="n"/>
      <c r="O15" s="13" t="n"/>
      <c r="P15" s="13" t="n"/>
    </row>
  </sheetData>
  <mergeCells count="2">
    <mergeCell ref="A1:P1"/>
    <mergeCell ref="A2:P2"/>
  </mergeCells>
  <conditionalFormatting sqref="N5:N13">
    <cfRule type="expression" priority="1" dxfId="0" stopIfTrue="1">
      <formula>N5="Compliant"</formula>
    </cfRule>
    <cfRule type="expression" priority="2" dxfId="1" stopIfTrue="1">
      <formula>N5="Non-Compliant"</formula>
    </cfRule>
    <cfRule type="expression" priority="3" dxfId="2" stopIfTrue="1">
      <formula>N5="Partial"</formula>
    </cfRule>
  </conditionalFormatting>
  <conditionalFormatting sqref="F5:K13">
    <cfRule type="expression" priority="4" dxfId="1" stopIfTrue="1">
      <formula>F5="N"</formula>
    </cfRule>
    <cfRule type="expression" priority="5" dxfId="0" stopIfTrue="1">
      <formula>F5="Y"</formula>
    </cfRule>
  </conditionalFormatting>
  <dataValidations count="1">
    <dataValidation sqref="F5:K13" showErrorMessage="1" showDropDown="0" showInputMessage="1" allowBlank="1" type="list">
      <formula1>"Y,N"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22" customWidth="1" min="4" max="4"/>
    <col width="16" customWidth="1" min="5" max="5"/>
    <col width="18" customWidth="1" min="6" max="6"/>
  </cols>
  <sheetData>
    <row r="1" ht="26" customHeight="1">
      <c r="A1" s="17" t="inlineStr">
        <is>
          <t>Healthy Homes Compliance — Dashboard</t>
        </is>
      </c>
    </row>
    <row r="3">
      <c r="A3" s="18" t="inlineStr">
        <is>
          <t>Key Metrics</t>
        </is>
      </c>
      <c r="D3" s="19" t="inlineStr">
        <is>
          <t>Standard</t>
        </is>
      </c>
      <c r="E3" s="19" t="inlineStr">
        <is>
          <t>Compliant Count</t>
        </is>
      </c>
      <c r="F3" s="19" t="inlineStr">
        <is>
          <t>Non-Compliant Count</t>
        </is>
      </c>
    </row>
    <row r="4">
      <c r="A4" s="20" t="inlineStr">
        <is>
          <t>Total Properties</t>
        </is>
      </c>
      <c r="B4" s="4">
        <f>COUNTA(Checklist!A5:A13)</f>
        <v/>
      </c>
      <c r="D4" s="20" t="inlineStr">
        <is>
          <t>Heating</t>
        </is>
      </c>
      <c r="E4" s="4">
        <f>COUNTIF(Checklist!F5:F13,"Y")</f>
        <v/>
      </c>
      <c r="F4" s="4">
        <f>COUNTIF(Checklist!F5:F13,"N")</f>
        <v/>
      </c>
    </row>
    <row r="5">
      <c r="A5" s="21" t="inlineStr">
        <is>
          <t>Fully Compliant Properties</t>
        </is>
      </c>
      <c r="B5" s="9">
        <f>COUNTIF(Checklist!N5:N13,"Compliant")</f>
        <v/>
      </c>
      <c r="D5" s="21" t="inlineStr">
        <is>
          <t>Insulation</t>
        </is>
      </c>
      <c r="E5" s="9">
        <f>COUNTIF(Checklist!G5:G13,"Y")</f>
        <v/>
      </c>
      <c r="F5" s="9">
        <f>COUNTIF(Checklist!G5:G13,"N")</f>
        <v/>
      </c>
    </row>
    <row r="6">
      <c r="A6" s="20" t="inlineStr">
        <is>
          <t>Partially Compliant Properties</t>
        </is>
      </c>
      <c r="B6" s="4">
        <f>COUNTIF(Checklist!N5:N13,"Partial")</f>
        <v/>
      </c>
      <c r="D6" s="20" t="inlineStr">
        <is>
          <t>Ventilation</t>
        </is>
      </c>
      <c r="E6" s="4">
        <f>COUNTIF(Checklist!H5:H13,"Y")</f>
        <v/>
      </c>
      <c r="F6" s="4">
        <f>COUNTIF(Checklist!H5:H13,"N")</f>
        <v/>
      </c>
    </row>
    <row r="7">
      <c r="A7" s="21" t="inlineStr">
        <is>
          <t>Non-Compliant Properties</t>
        </is>
      </c>
      <c r="B7" s="9">
        <f>COUNTIF(Checklist!N5:N13,"Non-Compliant")</f>
        <v/>
      </c>
      <c r="D7" s="21" t="inlineStr">
        <is>
          <t>Moisture &amp; Drainage</t>
        </is>
      </c>
      <c r="E7" s="9">
        <f>COUNTIF(Checklist!I5:I13,"Y")</f>
        <v/>
      </c>
      <c r="F7" s="9">
        <f>COUNTIF(Checklist!I5:I13,"N")</f>
        <v/>
      </c>
    </row>
    <row r="8">
      <c r="A8" s="20" t="inlineStr">
        <is>
          <t>Average Compliance %</t>
        </is>
      </c>
      <c r="B8" s="8">
        <f>AVERAGE(Checklist!M5:M13)</f>
        <v/>
      </c>
      <c r="D8" s="20" t="inlineStr">
        <is>
          <t>Draught Stopping</t>
        </is>
      </c>
      <c r="E8" s="4">
        <f>COUNTIF(Checklist!J5:J13,"Y")</f>
        <v/>
      </c>
      <c r="F8" s="4">
        <f>COUNTIF(Checklist!J5:J13,"N")</f>
        <v/>
      </c>
    </row>
    <row r="9">
      <c r="A9" s="21" t="inlineStr">
        <is>
          <t>Compliance Statements Filed</t>
        </is>
      </c>
      <c r="B9" s="9">
        <f>COUNTIF(Checklist!K5:K13,"Y")</f>
        <v/>
      </c>
    </row>
    <row r="12">
      <c r="D12" s="19" t="inlineStr">
        <is>
          <t>Overall Status</t>
        </is>
      </c>
      <c r="E12" s="19" t="inlineStr">
        <is>
          <t>Count</t>
        </is>
      </c>
    </row>
    <row r="13">
      <c r="D13" s="20" t="inlineStr">
        <is>
          <t>Compliant</t>
        </is>
      </c>
      <c r="E13" s="4">
        <f>COUNTIF(Checklist!N5:N13,"Compliant")</f>
        <v/>
      </c>
    </row>
    <row r="14">
      <c r="D14" s="21" t="inlineStr">
        <is>
          <t>Partial</t>
        </is>
      </c>
      <c r="E14" s="9">
        <f>COUNTIF(Checklist!N5:N13,"Partial")</f>
        <v/>
      </c>
    </row>
    <row r="15">
      <c r="D15" s="20" t="inlineStr">
        <is>
          <t>Non-Compliant</t>
        </is>
      </c>
      <c r="E15" s="4">
        <f>COUNTIF(Checklist!N5:N13,"Non-Compliant")</f>
        <v/>
      </c>
    </row>
  </sheetData>
  <mergeCells count="2">
    <mergeCell ref="A1:F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7" t="inlineStr">
        <is>
          <t>Instructions — Healthy Homes Compliance Checklist</t>
        </is>
      </c>
    </row>
    <row r="3" ht="42" customHeight="1">
      <c r="A3" s="22" t="inlineStr">
        <is>
          <t>Purpose</t>
        </is>
      </c>
      <c r="B3" s="23" t="inlineStr">
        <is>
          <t>This workbook helps NZ landlords and property managers track compliance with the Healthy Homes Standards (heating, insulation, ventilation, moisture &amp; drainage, and draught stopping) under the Residential Tenancies Act 1986.</t>
        </is>
      </c>
    </row>
    <row r="4" ht="42" customHeight="1">
      <c r="A4" s="22" t="inlineStr">
        <is>
          <t>Checklist Sheet</t>
        </is>
      </c>
      <c r="B4" s="23" t="inlineStr">
        <is>
          <t>Enter one row per rental property. Columns F to K (Heating, Insulation, Ventilation, Moisture &amp; Drainage, Draught Stopping, Compliance Statement Filed) use a Y/N dropdown — select Y if the standard is met.</t>
        </is>
      </c>
    </row>
    <row r="5" ht="42" customHeight="1">
      <c r="A5" s="22" t="inlineStr">
        <is>
          <t>Standards Met / Compliance %</t>
        </is>
      </c>
      <c r="B5" s="23" t="inlineStr">
        <is>
          <t>These columns calculate automatically using COUNTIF formulas based on the Y/N entries — no manual entry required.</t>
        </is>
      </c>
    </row>
    <row r="6" ht="42" customHeight="1">
      <c r="A6" s="22" t="inlineStr">
        <is>
          <t>Overall Status</t>
        </is>
      </c>
      <c r="B6" s="23" t="inlineStr">
        <is>
          <t>Automatically calculated: 'Compliant' if all 5 standards are met, 'Partial' if 3 or 4 are met, and 'Non-Compliant' if fewer than 3 are met.</t>
        </is>
      </c>
    </row>
    <row r="7" ht="42" customHeight="1">
      <c r="A7" s="22" t="inlineStr">
        <is>
          <t>Next Inspection Due</t>
        </is>
      </c>
      <c r="B7" s="23" t="inlineStr">
        <is>
          <t>Enter the date the property is next due for a Healthy Homes inspection or reassessment (recommended annually or at each new tenancy).</t>
        </is>
      </c>
    </row>
    <row r="8" ht="42" customHeight="1">
      <c r="A8" s="22" t="inlineStr">
        <is>
          <t>Colour Coding</t>
        </is>
      </c>
      <c r="B8" s="23" t="inlineStr">
        <is>
          <t>Green shading indicates a compliant item, red indicates non-compliance, and yellow indicates partial compliance — these update automatically via conditional formatting.</t>
        </is>
      </c>
    </row>
    <row r="9" ht="42" customHeight="1">
      <c r="A9" s="22" t="inlineStr">
        <is>
          <t>Dashboard Sheet</t>
        </is>
      </c>
      <c r="B9" s="23" t="inlineStr">
        <is>
          <t>Provides key metrics (totals, averages) and two charts: a bar chart comparing compliance by standard, and a pie chart showing the overall status distribution across all properties.</t>
        </is>
      </c>
    </row>
    <row r="10" ht="42" customHeight="1">
      <c r="A10" s="22" t="inlineStr">
        <is>
          <t>Compliance Statement</t>
        </is>
      </c>
      <c r="B10" s="23" t="inlineStr">
        <is>
          <t>Under the Healthy Homes Standards, landlords must include a signed statement in new/renewed tenancy agreements confirming the property's compliance status.</t>
        </is>
      </c>
    </row>
    <row r="11" ht="42" customHeight="1">
      <c r="A11" s="22" t="inlineStr">
        <is>
          <t>Data Entry Tips</t>
        </is>
      </c>
      <c r="B11" s="23" t="inlineStr">
        <is>
          <t>Pale yellow cells are editable input fields. Avoid editing formula cells (Standards Met, Compliance %, Overall Status) as these update automatically.</t>
        </is>
      </c>
    </row>
    <row r="12" ht="42" customHeight="1">
      <c r="A12" s="22" t="inlineStr">
        <is>
          <t>Disclaimer</t>
        </is>
      </c>
      <c r="B12" s="23" t="inlineStr">
        <is>
          <t>This template is a general guide only and does not constitute legal advice. Refer to Tenancy Services (tenancy.govt.nz) for the current Healthy Homes Standards requirements.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2026-07-21T17:15:39Z</dcterms:created>
  <dcterms:modified xmlns:dcterms="http://purl.org/dc/terms/" xmlns:xsi="http://www.w3.org/2001/XMLSchema-instance" xsi:type="dcterms:W3CDTF">2026-07-21T17:15:39Z</dcterms:modified>
</cp:coreProperties>
</file>