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Declaration Tracker" sheetId="1" state="visible" r:id="rId1"/>
    <sheet xmlns:r="http://schemas.openxmlformats.org/officeDocument/2006/relationships" name="Dashboard" sheetId="2" state="visible" r:id="rId2"/>
    <sheet xmlns:r="http://schemas.openxmlformats.org/officeDocument/2006/relationships" name="Instructions" sheetId="3" state="visible" r:id="rId3"/>
  </sheets>
  <definedNames/>
  <calcPr calcId="124519" fullCalcOnLoad="1"/>
</workbook>
</file>

<file path=xl/styles.xml><?xml version="1.0" encoding="utf-8"?>
<styleSheet xmlns="http://schemas.openxmlformats.org/spreadsheetml/2006/main">
  <numFmts count="3">
    <numFmt numFmtId="164" formatCode="yyyy-mm-dd"/>
    <numFmt numFmtId="165" formatCode="DD/MM/YYYY"/>
    <numFmt numFmtId="166" formatCode="0.0"/>
  </numFmts>
  <fonts count="22">
    <font>
      <name val="Calibri"/>
      <family val="2"/>
      <color theme="1"/>
      <sz val="11"/>
      <scheme val="minor"/>
    </font>
    <font>
      <name val="Calibri"/>
      <b val="1"/>
      <color rgb="00FFFFFF"/>
      <sz val="14"/>
    </font>
    <font>
      <name val="Calibri"/>
      <b val="1"/>
      <color rgb="00FFFFFF"/>
      <sz val="11"/>
    </font>
    <font>
      <name val="Calibri"/>
      <b val="1"/>
      <color rgb="00FFFFFF"/>
      <sz val="10"/>
    </font>
    <font>
      <name val="Calibri"/>
      <b val="1"/>
    </font>
    <font>
      <name val="Calibri"/>
      <i val="1"/>
      <color rgb="00CBD5E1"/>
      <sz val="10"/>
    </font>
    <font>
      <name val="Calibri"/>
      <b val="1"/>
      <color rgb="001E40AF"/>
      <sz val="10"/>
    </font>
    <font>
      <name val="Calibri"/>
      <b val="1"/>
      <color rgb="001E40AF"/>
      <sz val="18"/>
    </font>
    <font>
      <name val="Calibri"/>
      <b val="1"/>
      <color rgb="00166534"/>
      <sz val="10"/>
    </font>
    <font>
      <name val="Calibri"/>
      <b val="1"/>
      <color rgb="00166534"/>
      <sz val="18"/>
    </font>
    <font>
      <name val="Calibri"/>
      <b val="1"/>
      <color rgb="00991B1B"/>
      <sz val="10"/>
    </font>
    <font>
      <name val="Calibri"/>
      <b val="1"/>
      <color rgb="00991B1B"/>
      <sz val="18"/>
    </font>
    <font>
      <name val="Calibri"/>
      <b val="1"/>
      <color rgb="00854D0E"/>
      <sz val="10"/>
    </font>
    <font>
      <name val="Calibri"/>
      <b val="1"/>
      <color rgb="00854D0E"/>
      <sz val="18"/>
    </font>
    <font>
      <name val="Calibri"/>
      <b val="1"/>
      <color rgb="004C1D95"/>
      <sz val="10"/>
    </font>
    <font>
      <name val="Calibri"/>
      <b val="1"/>
      <color rgb="004C1D95"/>
      <sz val="18"/>
    </font>
    <font>
      <name val="Calibri"/>
      <b val="1"/>
      <color rgb="00164E63"/>
      <sz val="10"/>
    </font>
    <font>
      <name val="Calibri"/>
      <b val="1"/>
      <color rgb="00164E63"/>
      <sz val="18"/>
    </font>
    <font>
      <name val="Calibri"/>
      <b val="1"/>
      <color rgb="00065F46"/>
      <sz val="10"/>
    </font>
    <font>
      <name val="Calibri"/>
      <b val="1"/>
      <color rgb="00065F46"/>
      <sz val="18"/>
    </font>
    <font>
      <name val="Calibri"/>
      <b val="1"/>
      <color rgb="001E293B"/>
      <sz val="10"/>
    </font>
    <font>
      <name val="Calibri"/>
      <sz val="10"/>
    </font>
  </fonts>
  <fills count="16">
    <fill>
      <patternFill/>
    </fill>
    <fill>
      <patternFill patternType="gray125"/>
    </fill>
    <fill>
      <patternFill patternType="solid">
        <fgColor rgb="001E293B"/>
      </patternFill>
    </fill>
    <fill>
      <patternFill patternType="solid">
        <fgColor rgb="00FFFFFF"/>
      </patternFill>
    </fill>
    <fill>
      <patternFill patternType="solid">
        <fgColor rgb="00FFFBEB"/>
      </patternFill>
    </fill>
    <fill>
      <patternFill patternType="solid">
        <fgColor rgb="00F8FAFC"/>
      </patternFill>
    </fill>
    <fill>
      <patternFill patternType="solid">
        <fgColor rgb="0000843D"/>
      </patternFill>
    </fill>
    <fill>
      <patternFill patternType="solid">
        <fgColor rgb="00334155"/>
      </patternFill>
    </fill>
    <fill>
      <patternFill patternType="solid">
        <fgColor rgb="00DBEAFE"/>
      </patternFill>
    </fill>
    <fill>
      <patternFill patternType="solid">
        <fgColor rgb="00DCFCE7"/>
      </patternFill>
    </fill>
    <fill>
      <patternFill patternType="solid">
        <fgColor rgb="00FEE2E2"/>
      </patternFill>
    </fill>
    <fill>
      <patternFill patternType="solid">
        <fgColor rgb="00FEF9C3"/>
      </patternFill>
    </fill>
    <fill>
      <patternFill patternType="solid">
        <fgColor rgb="00EDE9FE"/>
      </patternFill>
    </fill>
    <fill>
      <patternFill patternType="solid">
        <fgColor rgb="00CFFAFE"/>
      </patternFill>
    </fill>
    <fill>
      <patternFill patternType="solid">
        <fgColor rgb="00D1FAE5"/>
      </patternFill>
    </fill>
    <fill>
      <patternFill patternType="solid">
        <fgColor rgb="00E2E8F0"/>
      </patternFill>
    </fill>
  </fills>
  <borders count="2">
    <border>
      <left/>
      <right/>
      <top/>
      <bottom/>
      <diagonal/>
    </border>
    <border>
      <left style="thin">
        <color rgb="00D1D5DB"/>
      </left>
      <right style="thin">
        <color rgb="00D1D5DB"/>
      </right>
      <top style="thin">
        <color rgb="00D1D5DB"/>
      </top>
      <bottom style="thin">
        <color rgb="00D1D5DB"/>
      </bottom>
    </border>
  </borders>
  <cellStyleXfs count="1">
    <xf numFmtId="0" fontId="0" fillId="0" borderId="0"/>
  </cellStyleXfs>
  <cellXfs count="35">
    <xf numFmtId="0" fontId="0" fillId="0" borderId="0" pivotButton="0" quotePrefix="0" xfId="0"/>
    <xf numFmtId="0" fontId="1" fillId="2" borderId="0" applyAlignment="1" pivotButton="0" quotePrefix="0" xfId="0">
      <alignment horizontal="center" vertical="center"/>
    </xf>
    <xf numFmtId="0" fontId="2" fillId="2" borderId="1" applyAlignment="1" pivotButton="0" quotePrefix="0" xfId="0">
      <alignment horizontal="center" vertical="center"/>
    </xf>
    <xf numFmtId="0" fontId="0" fillId="3" borderId="1" applyAlignment="1" pivotButton="0" quotePrefix="0" xfId="0">
      <alignment horizontal="center" vertical="center"/>
    </xf>
    <xf numFmtId="0" fontId="0" fillId="3" borderId="1" applyAlignment="1" pivotButton="0" quotePrefix="0" xfId="0">
      <alignment horizontal="left" vertical="center"/>
    </xf>
    <xf numFmtId="165" fontId="0" fillId="3" borderId="1" applyAlignment="1" pivotButton="0" quotePrefix="0" xfId="0">
      <alignment horizontal="center" vertical="center"/>
    </xf>
    <xf numFmtId="0" fontId="0" fillId="4" borderId="1" applyAlignment="1" pivotButton="0" quotePrefix="0" xfId="0">
      <alignment horizontal="center" vertical="center"/>
    </xf>
    <xf numFmtId="165" fontId="0" fillId="4" borderId="1" applyAlignment="1" pivotButton="0" quotePrefix="0" xfId="0">
      <alignment horizontal="center" vertical="center"/>
    </xf>
    <xf numFmtId="1" fontId="0" fillId="3" borderId="1" applyAlignment="1" pivotButton="0" quotePrefix="0" xfId="0">
      <alignment horizontal="center" vertical="center"/>
    </xf>
    <xf numFmtId="0" fontId="0" fillId="5" borderId="1" applyAlignment="1" pivotButton="0" quotePrefix="0" xfId="0">
      <alignment horizontal="center" vertical="center"/>
    </xf>
    <xf numFmtId="0" fontId="0" fillId="5" borderId="1" applyAlignment="1" pivotButton="0" quotePrefix="0" xfId="0">
      <alignment horizontal="left" vertical="center"/>
    </xf>
    <xf numFmtId="165" fontId="0" fillId="5" borderId="1" applyAlignment="1" pivotButton="0" quotePrefix="0" xfId="0">
      <alignment horizontal="center" vertical="center"/>
    </xf>
    <xf numFmtId="1" fontId="0" fillId="5" borderId="1" applyAlignment="1" pivotButton="0" quotePrefix="0" xfId="0">
      <alignment horizontal="center" vertical="center"/>
    </xf>
    <xf numFmtId="0" fontId="3" fillId="6" borderId="1" applyAlignment="1" pivotButton="0" quotePrefix="0" xfId="0">
      <alignment horizontal="center" vertical="center"/>
    </xf>
    <xf numFmtId="0" fontId="4" fillId="0" borderId="1" applyAlignment="1" pivotButton="0" quotePrefix="0" xfId="0">
      <alignment horizontal="left" vertical="center"/>
    </xf>
    <xf numFmtId="0" fontId="0" fillId="0" borderId="1" applyAlignment="1" pivotButton="0" quotePrefix="0" xfId="0">
      <alignment horizontal="center" vertical="center"/>
    </xf>
    <xf numFmtId="0" fontId="5" fillId="7" borderId="0" applyAlignment="1" pivotButton="0" quotePrefix="0" xfId="0">
      <alignment horizontal="center" vertical="center"/>
    </xf>
    <xf numFmtId="0" fontId="6" fillId="8" borderId="1" applyAlignment="1" pivotButton="0" quotePrefix="0" xfId="0">
      <alignment horizontal="left" vertical="center"/>
    </xf>
    <xf numFmtId="1" fontId="7" fillId="8" borderId="1" applyAlignment="1" pivotButton="0" quotePrefix="0" xfId="0">
      <alignment horizontal="center" vertical="center"/>
    </xf>
    <xf numFmtId="0" fontId="8" fillId="9" borderId="1" applyAlignment="1" pivotButton="0" quotePrefix="0" xfId="0">
      <alignment horizontal="left" vertical="center"/>
    </xf>
    <xf numFmtId="1" fontId="9" fillId="9" borderId="1" applyAlignment="1" pivotButton="0" quotePrefix="0" xfId="0">
      <alignment horizontal="center" vertical="center"/>
    </xf>
    <xf numFmtId="0" fontId="10" fillId="10" borderId="1" applyAlignment="1" pivotButton="0" quotePrefix="0" xfId="0">
      <alignment horizontal="left" vertical="center"/>
    </xf>
    <xf numFmtId="1" fontId="11" fillId="10" borderId="1" applyAlignment="1" pivotButton="0" quotePrefix="0" xfId="0">
      <alignment horizontal="center" vertical="center"/>
    </xf>
    <xf numFmtId="0" fontId="12" fillId="11" borderId="1" applyAlignment="1" pivotButton="0" quotePrefix="0" xfId="0">
      <alignment horizontal="left" vertical="center"/>
    </xf>
    <xf numFmtId="1" fontId="13" fillId="11" borderId="1" applyAlignment="1" pivotButton="0" quotePrefix="0" xfId="0">
      <alignment horizontal="center" vertical="center"/>
    </xf>
    <xf numFmtId="0" fontId="14" fillId="12" borderId="1" applyAlignment="1" pivotButton="0" quotePrefix="0" xfId="0">
      <alignment horizontal="left" vertical="center"/>
    </xf>
    <xf numFmtId="166" fontId="15" fillId="12" borderId="1" applyAlignment="1" pivotButton="0" quotePrefix="0" xfId="0">
      <alignment horizontal="center" vertical="center"/>
    </xf>
    <xf numFmtId="0" fontId="16" fillId="13" borderId="1" applyAlignment="1" pivotButton="0" quotePrefix="0" xfId="0">
      <alignment horizontal="left" vertical="center"/>
    </xf>
    <xf numFmtId="9" fontId="17" fillId="13" borderId="1" applyAlignment="1" pivotButton="0" quotePrefix="0" xfId="0">
      <alignment horizontal="center" vertical="center"/>
    </xf>
    <xf numFmtId="0" fontId="18" fillId="14" borderId="1" applyAlignment="1" pivotButton="0" quotePrefix="0" xfId="0">
      <alignment horizontal="left" vertical="center"/>
    </xf>
    <xf numFmtId="1" fontId="19" fillId="14" borderId="1" applyAlignment="1" pivotButton="0" quotePrefix="0" xfId="0">
      <alignment horizontal="center" vertical="center"/>
    </xf>
    <xf numFmtId="0" fontId="3" fillId="6" borderId="1" applyAlignment="1" pivotButton="0" quotePrefix="0" xfId="0">
      <alignment horizontal="left" vertical="center"/>
    </xf>
    <xf numFmtId="0" fontId="20" fillId="15" borderId="1" applyAlignment="1" pivotButton="0" quotePrefix="0" xfId="0">
      <alignment horizontal="left" vertical="top"/>
    </xf>
    <xf numFmtId="0" fontId="21" fillId="3" borderId="1" applyAlignment="1" pivotButton="0" quotePrefix="0" xfId="0">
      <alignment horizontal="left" vertical="top" wrapText="1"/>
    </xf>
    <xf numFmtId="0" fontId="0" fillId="3" borderId="1" pivotButton="0" quotePrefix="0" xfId="0"/>
  </cellXfs>
  <cellStyles count="1">
    <cellStyle name="Normal" xfId="0" builtinId="0" hidden="0"/>
  </cellStyles>
  <dxfs count="3">
    <dxf>
      <font>
        <name val="Calibri"/>
        <b val="1"/>
        <color rgb="00166534"/>
      </font>
      <fill>
        <patternFill patternType="solid">
          <fgColor rgb="00DCFCE7"/>
        </patternFill>
      </fill>
    </dxf>
    <dxf>
      <font>
        <name val="Calibri"/>
        <b val="1"/>
        <color rgb="00991B1B"/>
      </font>
      <fill>
        <patternFill patternType="solid">
          <fgColor rgb="00FEE2E2"/>
        </patternFill>
      </fill>
    </dxf>
    <dxf>
      <font>
        <name val="Calibri"/>
        <b val="1"/>
        <color rgb="00854D0E"/>
      </font>
      <fill>
        <patternFill patternType="solid">
          <fgColor rgb="00FEF9C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styles" Target="styles.xml" Id="rId4"/><Relationship Type="http://schemas.openxmlformats.org/officeDocument/2006/relationships/theme" Target="theme/theme1.xml" Id="rId5"/></Relationships>
</file>

<file path=xl/charts/chart1.xml><?xml version="1.0" encoding="utf-8"?>
<chartSpace xmlns="http://schemas.openxmlformats.org/drawingml/2006/chart">
  <style val="10"/>
  <chart>
    <title>
      <tx>
        <rich>
          <a:bodyPr xmlns:a="http://schemas.openxmlformats.org/drawingml/2006/main"/>
          <a:p xmlns:a="http://schemas.openxmlformats.org/drawingml/2006/main">
            <a:pPr>
              <a:defRPr/>
            </a:pPr>
            <a:r>
              <a:t>Declarations by Status</a:t>
            </a:r>
          </a:p>
        </rich>
      </tx>
    </title>
    <plotArea>
      <barChart>
        <barDir val="col"/>
        <grouping val="clustered"/>
        <ser>
          <idx val="0"/>
          <order val="0"/>
          <tx>
            <strRef>
              <f>'Dashboard'!D4</f>
            </strRef>
          </tx>
          <spPr>
            <a:solidFill xmlns:a="http://schemas.openxmlformats.org/drawingml/2006/main">
              <a:srgbClr val="0F766E"/>
            </a:solidFill>
            <a:ln xmlns:a="http://schemas.openxmlformats.org/drawingml/2006/main">
              <a:prstDash val="solid"/>
            </a:ln>
          </spPr>
          <cat>
            <numRef>
              <f>'Dashboard'!$C$5:$C$7</f>
            </numRef>
          </cat>
          <val>
            <numRef>
              <f>'Dashboard'!$D$5:$D$7</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Status</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Count</a:t>
                </a:r>
              </a:p>
            </rich>
          </tx>
        </title>
        <majorTickMark val="none"/>
        <minorTickMark val="none"/>
        <crossAx val="10"/>
      </valAx>
    </plotArea>
    <legend>
      <legendPos val="r"/>
    </legend>
    <plotVisOnly val="1"/>
    <dispBlanksAs val="gap"/>
  </chart>
</chartSpace>
</file>

<file path=xl/charts/chart2.xml><?xml version="1.0" encoding="utf-8"?>
<chartSpace xmlns="http://schemas.openxmlformats.org/drawingml/2006/chart">
  <style val="10"/>
  <chart>
    <title>
      <tx>
        <rich>
          <a:bodyPr xmlns:a="http://schemas.openxmlformats.org/drawingml/2006/main"/>
          <a:p xmlns:a="http://schemas.openxmlformats.org/drawingml/2006/main">
            <a:pPr>
              <a:defRPr/>
            </a:pPr>
            <a:r>
              <a:t>Tax Code Distribution</a:t>
            </a:r>
          </a:p>
        </rich>
      </tx>
    </title>
    <plotArea>
      <pieChart>
        <varyColors val="1"/>
        <ser>
          <idx val="0"/>
          <order val="0"/>
          <tx>
            <strRef>
              <f>'Dashboard'!D25</f>
            </strRef>
          </tx>
          <spPr>
            <a:ln xmlns:a="http://schemas.openxmlformats.org/drawingml/2006/main">
              <a:prstDash val="solid"/>
            </a:ln>
          </spPr>
          <cat>
            <numRef>
              <f>'Dashboard'!$C$26:$C$32</f>
            </numRef>
          </cat>
          <val>
            <numRef>
              <f>'Dashboard'!$D$26:$D$32</f>
            </numRef>
          </val>
        </ser>
        <firstSliceAng val="0"/>
      </pieChart>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xl/charts/chart1.xml" Id="rId1"/><Relationship Type="http://schemas.openxmlformats.org/officeDocument/2006/relationships/chart" Target="/xl/charts/chart2.xml" Id="rId2"/></Relationships>
</file>

<file path=xl/drawings/drawing1.xml><?xml version="1.0" encoding="utf-8"?>
<wsDr xmlns="http://schemas.openxmlformats.org/drawingml/2006/spreadsheetDrawing">
  <oneCellAnchor>
    <from>
      <col>2</col>
      <colOff>0</colOff>
      <row>7</row>
      <rowOff>0</rowOff>
    </from>
    <ext cx="5040000" cy="360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oneCellAnchor>
    <from>
      <col>2</col>
      <colOff>0</colOff>
      <row>24</row>
      <rowOff>0</rowOff>
    </from>
    <ext cx="5040000" cy="3600000"/>
    <graphicFrame>
      <nvGraphicFramePr>
        <cNvPr id="2" name="Chart 2"/>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graphicFrame>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xl/drawings/drawing1.xml" Id="rId1"/></Relationships>
</file>

<file path=xl/worksheets/sheet1.xml><?xml version="1.0" encoding="utf-8"?>
<worksheet xmlns="http://schemas.openxmlformats.org/spreadsheetml/2006/main">
  <sheetPr>
    <outlinePr summaryBelow="1" summaryRight="1"/>
    <pageSetUpPr/>
  </sheetPr>
  <dimension ref="A1:O13"/>
  <sheetViews>
    <sheetView showGridLines="1" workbookViewId="0">
      <pane ySplit="2" topLeftCell="A3" activePane="bottomLeft" state="frozen"/>
      <selection pane="bottomLeft" activeCell="A1" sqref="A1"/>
    </sheetView>
  </sheetViews>
  <sheetFormatPr baseColWidth="8" defaultRowHeight="15"/>
  <cols>
    <col width="13" customWidth="1" min="1" max="1"/>
    <col width="22" customWidth="1" min="2" max="2"/>
    <col width="15" customWidth="1" min="3" max="3"/>
    <col width="18" customWidth="1" min="4" max="4"/>
    <col width="14" customWidth="1" min="5" max="5"/>
    <col width="14" customWidth="1" min="6" max="6"/>
    <col width="20" customWidth="1" min="7" max="7"/>
    <col width="12" customWidth="1" min="8" max="8"/>
    <col width="17" customWidth="1" min="9" max="9"/>
    <col width="18" customWidth="1" min="10" max="10"/>
    <col width="20" customWidth="1" min="11" max="11"/>
    <col width="18" customWidth="1" min="12" max="12"/>
    <col width="15" customWidth="1" min="13" max="13"/>
    <col width="16" customWidth="1" min="14" max="14"/>
    <col width="12" customWidth="1" min="15" max="15"/>
  </cols>
  <sheetData>
    <row r="1" ht="32" customHeight="1">
      <c r="A1" s="1" t="inlineStr">
        <is>
          <t>IR330 Tax Code Declaration Tracker — NZ Payroll</t>
        </is>
      </c>
    </row>
    <row r="2" ht="22" customHeight="1">
      <c r="A2" s="2" t="inlineStr">
        <is>
          <t>Employee ID</t>
        </is>
      </c>
      <c r="B2" s="2" t="inlineStr">
        <is>
          <t>Employee Name</t>
        </is>
      </c>
      <c r="C2" s="2" t="inlineStr">
        <is>
          <t>Payroll Number</t>
        </is>
      </c>
      <c r="D2" s="2" t="inlineStr">
        <is>
          <t>City</t>
        </is>
      </c>
      <c r="E2" s="2" t="inlineStr">
        <is>
          <t>Start Date</t>
        </is>
      </c>
      <c r="F2" s="2" t="inlineStr">
        <is>
          <t>IRD Number</t>
        </is>
      </c>
      <c r="G2" s="2" t="inlineStr">
        <is>
          <t>IR330 Received Date</t>
        </is>
      </c>
      <c r="H2" s="2" t="inlineStr">
        <is>
          <t>Tax Code</t>
        </is>
      </c>
      <c r="I2" s="2" t="inlineStr">
        <is>
          <t>Secondary Income?</t>
        </is>
      </c>
      <c r="J2" s="2" t="inlineStr">
        <is>
          <t>KiwiSaver Opt-in?</t>
        </is>
      </c>
      <c r="K2" s="2" t="inlineStr">
        <is>
          <t>Declaration Status</t>
        </is>
      </c>
      <c r="L2" s="2" t="inlineStr">
        <is>
          <t>Verified By</t>
        </is>
      </c>
      <c r="M2" s="2" t="inlineStr">
        <is>
          <t>Verified Date</t>
        </is>
      </c>
      <c r="N2" s="2" t="inlineStr">
        <is>
          <t>Days to Process</t>
        </is>
      </c>
      <c r="O2" s="2" t="inlineStr">
        <is>
          <t>Late Flag</t>
        </is>
      </c>
    </row>
    <row r="3">
      <c r="A3" s="3" t="inlineStr">
        <is>
          <t>EMP001</t>
        </is>
      </c>
      <c r="B3" s="4" t="inlineStr">
        <is>
          <t>Aroha Patel</t>
        </is>
      </c>
      <c r="C3" s="3" t="inlineStr">
        <is>
          <t>PR1001</t>
        </is>
      </c>
      <c r="D3" s="3" t="inlineStr">
        <is>
          <t>Auckland</t>
        </is>
      </c>
      <c r="E3" s="5" t="n">
        <v>46034</v>
      </c>
      <c r="F3" s="3" t="inlineStr">
        <is>
          <t>123456789</t>
        </is>
      </c>
      <c r="G3" s="5" t="n">
        <v>46035</v>
      </c>
      <c r="H3" s="6" t="inlineStr">
        <is>
          <t>M</t>
        </is>
      </c>
      <c r="I3" s="6" t="inlineStr">
        <is>
          <t>N</t>
        </is>
      </c>
      <c r="J3" s="6" t="inlineStr">
        <is>
          <t>Y</t>
        </is>
      </c>
      <c r="K3" s="6">
        <f>IF(AND(H3&lt;&gt;"",I3&lt;&gt;"",J3&lt;&gt;""),"Complete","Pending")</f>
        <v/>
      </c>
      <c r="L3" s="6" t="inlineStr">
        <is>
          <t>Sarah Tong</t>
        </is>
      </c>
      <c r="M3" s="7" t="n">
        <v>46036</v>
      </c>
      <c r="N3" s="8">
        <f>IF(AND(G3&lt;&gt;"",M3&lt;&gt;""),M3-G3,"")</f>
        <v/>
      </c>
      <c r="O3" s="3">
        <f>IF(AND(G3&lt;&gt;"",E3&lt;&gt;"",G3&gt;E3+7),"Late","On time")</f>
        <v/>
      </c>
    </row>
    <row r="4">
      <c r="A4" s="9" t="inlineStr">
        <is>
          <t>EMP002</t>
        </is>
      </c>
      <c r="B4" s="10" t="inlineStr">
        <is>
          <t>Liam Thompson</t>
        </is>
      </c>
      <c r="C4" s="9" t="inlineStr">
        <is>
          <t>PR1002</t>
        </is>
      </c>
      <c r="D4" s="9" t="inlineStr">
        <is>
          <t>Wellington</t>
        </is>
      </c>
      <c r="E4" s="11" t="n">
        <v>46041</v>
      </c>
      <c r="F4" s="9" t="inlineStr">
        <is>
          <t>234567890</t>
        </is>
      </c>
      <c r="G4" s="11" t="n">
        <v>46043</v>
      </c>
      <c r="H4" s="6" t="inlineStr">
        <is>
          <t>ME</t>
        </is>
      </c>
      <c r="I4" s="6" t="inlineStr">
        <is>
          <t>N</t>
        </is>
      </c>
      <c r="J4" s="6" t="inlineStr">
        <is>
          <t>Y</t>
        </is>
      </c>
      <c r="K4" s="6">
        <f>IF(AND(H4&lt;&gt;"",I4&lt;&gt;"",J4&lt;&gt;""),"Complete","Pending")</f>
        <v/>
      </c>
      <c r="L4" s="6" t="inlineStr">
        <is>
          <t>Sarah Tong</t>
        </is>
      </c>
      <c r="M4" s="7" t="n">
        <v>46044</v>
      </c>
      <c r="N4" s="12">
        <f>IF(AND(G4&lt;&gt;"",M4&lt;&gt;""),M4-G4,"")</f>
        <v/>
      </c>
      <c r="O4" s="9">
        <f>IF(AND(G4&lt;&gt;"",E4&lt;&gt;"",G4&gt;E4+7),"Late","On time")</f>
        <v/>
      </c>
    </row>
    <row r="5">
      <c r="A5" s="3" t="inlineStr">
        <is>
          <t>EMP003</t>
        </is>
      </c>
      <c r="B5" s="4" t="inlineStr">
        <is>
          <t>Charlotte Ngata</t>
        </is>
      </c>
      <c r="C5" s="3" t="inlineStr">
        <is>
          <t>PR1003</t>
        </is>
      </c>
      <c r="D5" s="3" t="inlineStr">
        <is>
          <t>Christchurch</t>
        </is>
      </c>
      <c r="E5" s="5" t="n">
        <v>46056</v>
      </c>
      <c r="F5" s="3" t="inlineStr">
        <is>
          <t>345678901</t>
        </is>
      </c>
      <c r="G5" s="5" t="n">
        <v>46065</v>
      </c>
      <c r="H5" s="6" t="inlineStr">
        <is>
          <t>S</t>
        </is>
      </c>
      <c r="I5" s="6" t="inlineStr">
        <is>
          <t>Y</t>
        </is>
      </c>
      <c r="J5" s="6" t="inlineStr">
        <is>
          <t>N</t>
        </is>
      </c>
      <c r="K5" s="6">
        <f>IF(AND(H5&lt;&gt;"",I5&lt;&gt;"",J5&lt;&gt;""),"Complete","Pending")</f>
        <v/>
      </c>
      <c r="L5" s="6" t="inlineStr">
        <is>
          <t>James Hori</t>
        </is>
      </c>
      <c r="M5" s="7" t="n">
        <v>46066</v>
      </c>
      <c r="N5" s="8">
        <f>IF(AND(G5&lt;&gt;"",M5&lt;&gt;""),M5-G5,"")</f>
        <v/>
      </c>
      <c r="O5" s="3">
        <f>IF(AND(G5&lt;&gt;"",E5&lt;&gt;"",G5&gt;E5+7),"Late","On time")</f>
        <v/>
      </c>
    </row>
    <row r="6">
      <c r="A6" s="9" t="inlineStr">
        <is>
          <t>EMP004</t>
        </is>
      </c>
      <c r="B6" s="10" t="inlineStr">
        <is>
          <t>Manaia Brown</t>
        </is>
      </c>
      <c r="C6" s="9" t="inlineStr">
        <is>
          <t>PR1004</t>
        </is>
      </c>
      <c r="D6" s="9" t="inlineStr">
        <is>
          <t>Hamilton</t>
        </is>
      </c>
      <c r="E6" s="11" t="n">
        <v>46069</v>
      </c>
      <c r="F6" s="9" t="inlineStr">
        <is>
          <t>456789012</t>
        </is>
      </c>
      <c r="G6" s="11" t="inlineStr"/>
      <c r="H6" s="6" t="inlineStr"/>
      <c r="I6" s="6" t="inlineStr"/>
      <c r="J6" s="6" t="inlineStr">
        <is>
          <t>Y</t>
        </is>
      </c>
      <c r="K6" s="6">
        <f>IF(AND(H6&lt;&gt;"",I6&lt;&gt;"",J6&lt;&gt;""),"Complete","Pending")</f>
        <v/>
      </c>
      <c r="L6" s="6" t="inlineStr"/>
      <c r="M6" s="7" t="inlineStr"/>
      <c r="N6" s="12">
        <f>IF(AND(G6&lt;&gt;"",M6&lt;&gt;""),M6-G6,"")</f>
        <v/>
      </c>
      <c r="O6" s="9">
        <f>IF(AND(G6&lt;&gt;"",E6&lt;&gt;"",G6&gt;E6+7),"Late","On time")</f>
        <v/>
      </c>
    </row>
    <row r="7">
      <c r="A7" s="3" t="inlineStr">
        <is>
          <t>EMP005</t>
        </is>
      </c>
      <c r="B7" s="4" t="inlineStr">
        <is>
          <t>Sophie Williams</t>
        </is>
      </c>
      <c r="C7" s="3" t="inlineStr">
        <is>
          <t>PR1005</t>
        </is>
      </c>
      <c r="D7" s="3" t="inlineStr">
        <is>
          <t>Tauranga</t>
        </is>
      </c>
      <c r="E7" s="5" t="n">
        <v>46083</v>
      </c>
      <c r="F7" s="3" t="inlineStr">
        <is>
          <t>567890123</t>
        </is>
      </c>
      <c r="G7" s="5" t="n">
        <v>46084</v>
      </c>
      <c r="H7" s="6" t="inlineStr">
        <is>
          <t>M SL</t>
        </is>
      </c>
      <c r="I7" s="6" t="inlineStr">
        <is>
          <t>N</t>
        </is>
      </c>
      <c r="J7" s="6" t="inlineStr">
        <is>
          <t>Y</t>
        </is>
      </c>
      <c r="K7" s="6">
        <f>IF(AND(H7&lt;&gt;"",I7&lt;&gt;"",J7&lt;&gt;""),"Complete","Pending")</f>
        <v/>
      </c>
      <c r="L7" s="6" t="inlineStr">
        <is>
          <t>James Hori</t>
        </is>
      </c>
      <c r="M7" s="7" t="n">
        <v>46085</v>
      </c>
      <c r="N7" s="8">
        <f>IF(AND(G7&lt;&gt;"",M7&lt;&gt;""),M7-G7,"")</f>
        <v/>
      </c>
      <c r="O7" s="3">
        <f>IF(AND(G7&lt;&gt;"",E7&lt;&gt;"",G7&gt;E7+7),"Late","On time")</f>
        <v/>
      </c>
    </row>
    <row r="8">
      <c r="A8" s="9" t="inlineStr">
        <is>
          <t>EMP006</t>
        </is>
      </c>
      <c r="B8" s="10" t="inlineStr">
        <is>
          <t>Hemi King</t>
        </is>
      </c>
      <c r="C8" s="9" t="inlineStr">
        <is>
          <t>PR1006</t>
        </is>
      </c>
      <c r="D8" s="9" t="inlineStr">
        <is>
          <t>Dunedin</t>
        </is>
      </c>
      <c r="E8" s="11" t="n">
        <v>46091</v>
      </c>
      <c r="F8" s="9" t="inlineStr">
        <is>
          <t>678901234</t>
        </is>
      </c>
      <c r="G8" s="11" t="n">
        <v>46092</v>
      </c>
      <c r="H8" s="6" t="inlineStr">
        <is>
          <t>SH</t>
        </is>
      </c>
      <c r="I8" s="6" t="inlineStr">
        <is>
          <t>Y</t>
        </is>
      </c>
      <c r="J8" s="6" t="inlineStr">
        <is>
          <t>N</t>
        </is>
      </c>
      <c r="K8" s="6">
        <f>IF(AND(H8&lt;&gt;"",I8&lt;&gt;"",J8&lt;&gt;""),"Complete","Pending")</f>
        <v/>
      </c>
      <c r="L8" s="6" t="inlineStr">
        <is>
          <t>Rachel Nuku</t>
        </is>
      </c>
      <c r="M8" s="7" t="n">
        <v>46093</v>
      </c>
      <c r="N8" s="12">
        <f>IF(AND(G8&lt;&gt;"",M8&lt;&gt;""),M8-G8,"")</f>
        <v/>
      </c>
      <c r="O8" s="9">
        <f>IF(AND(G8&lt;&gt;"",E8&lt;&gt;"",G8&gt;E8+7),"Late","On time")</f>
        <v/>
      </c>
    </row>
    <row r="9">
      <c r="A9" s="3" t="inlineStr">
        <is>
          <t>EMP007</t>
        </is>
      </c>
      <c r="B9" s="4" t="inlineStr">
        <is>
          <t>Olivia Carter</t>
        </is>
      </c>
      <c r="C9" s="3" t="inlineStr">
        <is>
          <t>PR1007</t>
        </is>
      </c>
      <c r="D9" s="3" t="inlineStr">
        <is>
          <t>Palmerston North</t>
        </is>
      </c>
      <c r="E9" s="5" t="n">
        <v>46119</v>
      </c>
      <c r="F9" s="3" t="inlineStr">
        <is>
          <t>789012345</t>
        </is>
      </c>
      <c r="G9" s="5" t="inlineStr"/>
      <c r="H9" s="6" t="inlineStr"/>
      <c r="I9" s="6" t="inlineStr"/>
      <c r="J9" s="6" t="inlineStr">
        <is>
          <t>N</t>
        </is>
      </c>
      <c r="K9" s="6">
        <f>IF(AND(H9&lt;&gt;"",I9&lt;&gt;"",J9&lt;&gt;""),"Complete","Pending")</f>
        <v/>
      </c>
      <c r="L9" s="6" t="inlineStr"/>
      <c r="M9" s="7" t="inlineStr"/>
      <c r="N9" s="8">
        <f>IF(AND(G9&lt;&gt;"",M9&lt;&gt;""),M9-G9,"")</f>
        <v/>
      </c>
      <c r="O9" s="3">
        <f>IF(AND(G9&lt;&gt;"",E9&lt;&gt;"",G9&gt;E9+7),"Late","On time")</f>
        <v/>
      </c>
    </row>
    <row r="10">
      <c r="A10" s="9" t="inlineStr">
        <is>
          <t>EMP008</t>
        </is>
      </c>
      <c r="B10" s="10" t="inlineStr">
        <is>
          <t>Tama Wilson</t>
        </is>
      </c>
      <c r="C10" s="9" t="inlineStr">
        <is>
          <t>PR1008</t>
        </is>
      </c>
      <c r="D10" s="9" t="inlineStr">
        <is>
          <t>Napier</t>
        </is>
      </c>
      <c r="E10" s="11" t="n">
        <v>46126</v>
      </c>
      <c r="F10" s="9" t="inlineStr">
        <is>
          <t>890123456</t>
        </is>
      </c>
      <c r="G10" s="11" t="n">
        <v>46135</v>
      </c>
      <c r="H10" s="6" t="inlineStr">
        <is>
          <t>WT</t>
        </is>
      </c>
      <c r="I10" s="6" t="inlineStr">
        <is>
          <t>N</t>
        </is>
      </c>
      <c r="J10" s="6" t="inlineStr">
        <is>
          <t>Y</t>
        </is>
      </c>
      <c r="K10" s="6">
        <f>IF(AND(H10&lt;&gt;"",I10&lt;&gt;"",J10&lt;&gt;""),"Complete","Pending")</f>
        <v/>
      </c>
      <c r="L10" s="6" t="inlineStr">
        <is>
          <t>Sarah Tong</t>
        </is>
      </c>
      <c r="M10" s="7" t="n">
        <v>46136</v>
      </c>
      <c r="N10" s="12">
        <f>IF(AND(G10&lt;&gt;"",M10&lt;&gt;""),M10-G10,"")</f>
        <v/>
      </c>
      <c r="O10" s="9">
        <f>IF(AND(G10&lt;&gt;"",E10&lt;&gt;"",G10&gt;E10+7),"Late","On time")</f>
        <v/>
      </c>
    </row>
    <row r="11">
      <c r="A11" s="3" t="inlineStr">
        <is>
          <t>EMP009</t>
        </is>
      </c>
      <c r="B11" s="4" t="inlineStr">
        <is>
          <t>Emma McKenzie</t>
        </is>
      </c>
      <c r="C11" s="3" t="inlineStr">
        <is>
          <t>PR1009</t>
        </is>
      </c>
      <c r="D11" s="3" t="inlineStr">
        <is>
          <t>Nelson</t>
        </is>
      </c>
      <c r="E11" s="5" t="n">
        <v>46147</v>
      </c>
      <c r="F11" s="3" t="inlineStr">
        <is>
          <t>901234567</t>
        </is>
      </c>
      <c r="G11" s="5" t="n">
        <v>46148</v>
      </c>
      <c r="H11" s="6" t="inlineStr">
        <is>
          <t>SB</t>
        </is>
      </c>
      <c r="I11" s="6" t="inlineStr">
        <is>
          <t>Y</t>
        </is>
      </c>
      <c r="J11" s="6" t="inlineStr">
        <is>
          <t>Y</t>
        </is>
      </c>
      <c r="K11" s="6">
        <f>IF(AND(H11&lt;&gt;"",I11&lt;&gt;"",J11&lt;&gt;""),"Complete","Pending")</f>
        <v/>
      </c>
      <c r="L11" s="6" t="inlineStr">
        <is>
          <t>Rachel Nuku</t>
        </is>
      </c>
      <c r="M11" s="7" t="n">
        <v>46149</v>
      </c>
      <c r="N11" s="8">
        <f>IF(AND(G11&lt;&gt;"",M11&lt;&gt;""),M11-G11,"")</f>
        <v/>
      </c>
      <c r="O11" s="3">
        <f>IF(AND(G11&lt;&gt;"",E11&lt;&gt;"",G11&gt;E11+7),"Late","On time")</f>
        <v/>
      </c>
    </row>
    <row r="12" ht="6" customHeight="1"/>
    <row r="13">
      <c r="A13" s="13" t="inlineStr">
        <is>
          <t>SUMMARY</t>
        </is>
      </c>
      <c r="B13" s="14" t="inlineStr">
        <is>
          <t>Total Employees:</t>
        </is>
      </c>
      <c r="C13" s="15">
        <f>COUNTA(A3:A12)</f>
        <v/>
      </c>
      <c r="D13" s="14" t="inlineStr">
        <is>
          <t>Complete:</t>
        </is>
      </c>
      <c r="E13" s="15">
        <f>COUNTIF(K3:K12,"Complete")</f>
        <v/>
      </c>
      <c r="F13" s="14" t="inlineStr">
        <is>
          <t>Pending:</t>
        </is>
      </c>
      <c r="G13" s="15">
        <f>COUNTIF(K3:K12,"Pending")</f>
        <v/>
      </c>
    </row>
  </sheetData>
  <mergeCells count="1">
    <mergeCell ref="A1:O1"/>
  </mergeCells>
  <conditionalFormatting sqref="K3:K12">
    <cfRule type="expression" priority="1" dxfId="0" stopIfTrue="1">
      <formula>K3="Complete"</formula>
    </cfRule>
    <cfRule type="expression" priority="2" dxfId="1" stopIfTrue="1">
      <formula>K3="Pending"</formula>
    </cfRule>
  </conditionalFormatting>
  <conditionalFormatting sqref="N3:N12">
    <cfRule type="expression" priority="3" dxfId="2" stopIfTrue="1">
      <formula>N3&gt;3</formula>
    </cfRule>
  </conditionalFormatting>
  <conditionalFormatting sqref="O3:O12">
    <cfRule type="expression" priority="4" dxfId="1" stopIfTrue="1">
      <formula>O3="Late"</formula>
    </cfRule>
  </conditionalFormatting>
  <dataValidations count="2">
    <dataValidation sqref="I3:J11" showErrorMessage="1" showInputMessage="1" allowBlank="1" type="list">
      <formula1>"Y,N"</formula1>
    </dataValidation>
    <dataValidation sqref="H3:H11" showErrorMessage="1" showInputMessage="1" allowBlank="1" type="list">
      <formula1>"M,ME,M SL,S,SB,SH,ST,WT"</formula1>
    </dataValidation>
  </dataValidation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H32"/>
  <sheetViews>
    <sheetView workbookViewId="0">
      <pane ySplit="2" topLeftCell="A3" activePane="bottomLeft" state="frozen"/>
      <selection pane="bottomLeft" activeCell="A1" sqref="A1"/>
    </sheetView>
  </sheetViews>
  <sheetFormatPr baseColWidth="8" defaultRowHeight="15"/>
  <cols>
    <col width="32" customWidth="1" min="1" max="1"/>
    <col width="4" customWidth="1" min="2" max="2"/>
    <col width="16" customWidth="1" min="3" max="3"/>
    <col width="14" customWidth="1" min="4" max="4"/>
  </cols>
  <sheetData>
    <row r="1" ht="32" customHeight="1">
      <c r="A1" s="1" t="inlineStr">
        <is>
          <t>IR330 Declaration Tracker — Dashboard</t>
        </is>
      </c>
    </row>
    <row r="2" ht="18" customHeight="1">
      <c r="A2" s="16" t="inlineStr">
        <is>
          <t>Summary as at: 18/06/2026</t>
        </is>
      </c>
    </row>
    <row r="4" ht="16" customHeight="1">
      <c r="A4" s="17" t="inlineStr">
        <is>
          <t>Total Declarations</t>
        </is>
      </c>
      <c r="C4" s="2" t="inlineStr">
        <is>
          <t>Status</t>
        </is>
      </c>
      <c r="D4" s="2" t="inlineStr">
        <is>
          <t>Count</t>
        </is>
      </c>
    </row>
    <row r="5" ht="28" customHeight="1">
      <c r="A5" s="18">
        <f>COUNTA('Declaration Tracker'!A:A)-2</f>
        <v/>
      </c>
      <c r="C5" s="15" t="inlineStr">
        <is>
          <t>Complete</t>
        </is>
      </c>
      <c r="D5" s="15">
        <f>COUNTIF('Declaration Tracker'!K:K,"Complete")</f>
        <v/>
      </c>
    </row>
    <row r="6" ht="16" customHeight="1">
      <c r="A6" s="19" t="inlineStr">
        <is>
          <t>Completed Declarations</t>
        </is>
      </c>
      <c r="C6" s="15" t="inlineStr">
        <is>
          <t>Pending</t>
        </is>
      </c>
      <c r="D6" s="15">
        <f>COUNTIF('Declaration Tracker'!K:K,"Pending")</f>
        <v/>
      </c>
    </row>
    <row r="7" ht="28" customHeight="1">
      <c r="A7" s="20">
        <f>COUNTIF('Declaration Tracker'!K:K,"Complete")</f>
        <v/>
      </c>
      <c r="C7" s="15" t="inlineStr">
        <is>
          <t>Late</t>
        </is>
      </c>
      <c r="D7" s="15">
        <f>COUNTIF('Declaration Tracker'!O:O,"Late")</f>
        <v/>
      </c>
    </row>
    <row r="8" ht="16" customHeight="1">
      <c r="A8" s="21" t="inlineStr">
        <is>
          <t>Pending Declarations</t>
        </is>
      </c>
    </row>
    <row r="9" ht="28" customHeight="1">
      <c r="A9" s="22">
        <f>COUNTIF('Declaration Tracker'!K:K,"Pending")</f>
        <v/>
      </c>
    </row>
    <row r="10" ht="16" customHeight="1">
      <c r="A10" s="23" t="inlineStr">
        <is>
          <t>Late Declarations</t>
        </is>
      </c>
    </row>
    <row r="11" ht="28" customHeight="1">
      <c r="A11" s="24">
        <f>COUNTIF('Declaration Tracker'!O:O,"Late")</f>
        <v/>
      </c>
    </row>
    <row r="12" ht="16" customHeight="1">
      <c r="A12" s="25" t="inlineStr">
        <is>
          <t>Average Days to Process</t>
        </is>
      </c>
    </row>
    <row r="13" ht="28" customHeight="1">
      <c r="A13" s="26">
        <f>IFERROR(AVERAGEIF('Declaration Tracker'!N3:N11,"&gt;0",'Declaration Tracker'!N3:N11),0)</f>
        <v/>
      </c>
    </row>
    <row r="14" ht="16" customHeight="1">
      <c r="A14" s="27" t="inlineStr">
        <is>
          <t>% Completed Within 3 Days</t>
        </is>
      </c>
    </row>
    <row r="15" ht="28" customHeight="1">
      <c r="A15" s="28">
        <f>IFERROR(COUNTIF('Declaration Tracker'!N3:N11,"&lt;=3")/COUNTA('Declaration Tracker'!A3:A11),0)</f>
        <v/>
      </c>
    </row>
    <row r="16" ht="16" customHeight="1">
      <c r="A16" s="29" t="inlineStr">
        <is>
          <t>KiwiSaver Opt-ins on File</t>
        </is>
      </c>
    </row>
    <row r="17" ht="28" customHeight="1">
      <c r="A17" s="30">
        <f>COUNTIF('Declaration Tracker'!J:J,"Y")</f>
        <v/>
      </c>
    </row>
    <row r="18" ht="15" customHeight="1"/>
    <row r="19" ht="15" customHeight="1"/>
    <row r="25">
      <c r="C25" s="2" t="inlineStr">
        <is>
          <t>Tax Code</t>
        </is>
      </c>
      <c r="D25" s="2" t="inlineStr">
        <is>
          <t>Count</t>
        </is>
      </c>
    </row>
    <row r="26">
      <c r="C26" s="15" t="inlineStr">
        <is>
          <t>M</t>
        </is>
      </c>
      <c r="D26" s="15">
        <f>COUNTIF('Declaration Tracker'!H:H,"M")</f>
        <v/>
      </c>
    </row>
    <row r="27">
      <c r="C27" s="15" t="inlineStr">
        <is>
          <t>ME</t>
        </is>
      </c>
      <c r="D27" s="15">
        <f>COUNTIF('Declaration Tracker'!H:H,"ME")</f>
        <v/>
      </c>
    </row>
    <row r="28">
      <c r="C28" s="15" t="inlineStr">
        <is>
          <t>M SL</t>
        </is>
      </c>
      <c r="D28" s="15">
        <f>COUNTIF('Declaration Tracker'!H:H,"M SL")</f>
        <v/>
      </c>
    </row>
    <row r="29">
      <c r="C29" s="15" t="inlineStr">
        <is>
          <t>S</t>
        </is>
      </c>
      <c r="D29" s="15">
        <f>COUNTIF('Declaration Tracker'!H:H,"S")</f>
        <v/>
      </c>
    </row>
    <row r="30">
      <c r="C30" s="15" t="inlineStr">
        <is>
          <t>SB</t>
        </is>
      </c>
      <c r="D30" s="15">
        <f>COUNTIF('Declaration Tracker'!H:H,"SB")</f>
        <v/>
      </c>
    </row>
    <row r="31">
      <c r="C31" s="15" t="inlineStr">
        <is>
          <t>SH</t>
        </is>
      </c>
      <c r="D31" s="15">
        <f>COUNTIF('Declaration Tracker'!H:H,"SH")</f>
        <v/>
      </c>
    </row>
    <row r="32">
      <c r="C32" s="15" t="inlineStr">
        <is>
          <t>WT</t>
        </is>
      </c>
      <c r="D32" s="15">
        <f>COUNTIF('Declaration Tracker'!H:H,"WT")</f>
        <v/>
      </c>
    </row>
  </sheetData>
  <mergeCells count="2">
    <mergeCell ref="A1:H1"/>
    <mergeCell ref="A2:H2"/>
  </mergeCells>
  <pageMargins left="0.75" right="0.75" top="1" bottom="1" header="0.5" footer="0.5"/>
  <drawing xmlns:r="http://schemas.openxmlformats.org/officeDocument/2006/relationships" r:id="rId1"/>
</worksheet>
</file>

<file path=xl/worksheets/sheet3.xml><?xml version="1.0" encoding="utf-8"?>
<worksheet xmlns="http://schemas.openxmlformats.org/spreadsheetml/2006/main">
  <sheetPr>
    <outlinePr summaryBelow="1" summaryRight="1"/>
    <pageSetUpPr/>
  </sheetPr>
  <dimension ref="A1:F51"/>
  <sheetViews>
    <sheetView workbookViewId="0">
      <selection activeCell="A1" sqref="A1"/>
    </sheetView>
  </sheetViews>
  <sheetFormatPr baseColWidth="8" defaultRowHeight="15"/>
  <cols>
    <col width="28" customWidth="1" min="1" max="1"/>
    <col width="60" customWidth="1" min="2" max="2"/>
    <col width="4" customWidth="1" min="3" max="3"/>
    <col width="22" customWidth="1" min="4" max="4"/>
    <col width="30" customWidth="1" min="5" max="5"/>
    <col width="4" customWidth="1" min="6" max="6"/>
  </cols>
  <sheetData>
    <row r="1" ht="32" customHeight="1">
      <c r="A1" s="1" t="inlineStr">
        <is>
          <t>Instructions — IR330 Tax Code Declaration Tracker</t>
        </is>
      </c>
    </row>
    <row r="3" ht="18" customHeight="1">
      <c r="A3" s="31" t="inlineStr">
        <is>
          <t>PURPOSE</t>
        </is>
      </c>
      <c r="B3" s="31" t="inlineStr"/>
    </row>
    <row r="4" ht="30" customHeight="1">
      <c r="A4" s="32" t="inlineStr">
        <is>
          <t>Overview</t>
        </is>
      </c>
      <c r="B4" s="33" t="inlineStr">
        <is>
          <t>This workbook helps NZ payroll administrators track IR330 Tax Code Declaration forms collected from new employees. The IR330 is the Inland Revenue (IR) form that employees use to declare their tax code, ensuring the correct PAYE rate is applied from day one.</t>
        </is>
      </c>
    </row>
    <row r="5" ht="30" customHeight="1">
      <c r="A5" s="32" t="inlineStr">
        <is>
          <t>Retention</t>
        </is>
      </c>
      <c r="B5" s="33" t="inlineStr">
        <is>
          <t>IR330 forms and records must be kept for a minimum of 7 years, in accordance with NZ tax legislation.</t>
        </is>
      </c>
    </row>
    <row r="6" ht="30" customHeight="1">
      <c r="A6" s="32" t="inlineStr">
        <is>
          <t>Best Practice</t>
        </is>
      </c>
      <c r="B6" s="33" t="inlineStr">
        <is>
          <t>Where possible, collect and verify the IR330 before processing the employee's first pay. If not received, the 'ND' (no declaration) tax rate applies — the highest PAYE rate.</t>
        </is>
      </c>
    </row>
    <row r="7" ht="18" customHeight="1">
      <c r="A7" s="34" t="inlineStr"/>
      <c r="B7" s="34" t="inlineStr"/>
    </row>
    <row r="8" ht="18" customHeight="1">
      <c r="A8" s="31" t="inlineStr">
        <is>
          <t>SHEET GUIDE</t>
        </is>
      </c>
      <c r="B8" s="31" t="inlineStr"/>
    </row>
    <row r="9" ht="30" customHeight="1">
      <c r="A9" s="32" t="inlineStr">
        <is>
          <t>Declaration Tracker</t>
        </is>
      </c>
      <c r="B9" s="33" t="inlineStr">
        <is>
          <t>Main data entry sheet. Enter one row per employee. Formulas in the Declaration Status, Days to Process and Late Flag columns calculate automatically.</t>
        </is>
      </c>
    </row>
    <row r="10" ht="30" customHeight="1">
      <c r="A10" s="32" t="inlineStr">
        <is>
          <t>Dashboard</t>
        </is>
      </c>
      <c r="B10" s="33" t="inlineStr">
        <is>
          <t>At-a-glance summary of declarations received, completed, pending and late. Charts update automatically as data is entered.</t>
        </is>
      </c>
    </row>
    <row r="11" ht="30" customHeight="1">
      <c r="A11" s="32" t="inlineStr">
        <is>
          <t>Instructions</t>
        </is>
      </c>
      <c r="B11" s="33" t="inlineStr">
        <is>
          <t>This sheet. Refer here for field definitions, tax code notes, and colour legend.</t>
        </is>
      </c>
    </row>
    <row r="12" ht="18" customHeight="1">
      <c r="A12" s="34" t="inlineStr"/>
      <c r="B12" s="34" t="inlineStr"/>
    </row>
    <row r="13" ht="18" customHeight="1">
      <c r="A13" s="31" t="inlineStr">
        <is>
          <t>FIELD GUIDE</t>
        </is>
      </c>
      <c r="B13" s="31" t="inlineStr"/>
    </row>
    <row r="14" ht="18" customHeight="1">
      <c r="A14" s="32" t="inlineStr">
        <is>
          <t>Employee ID</t>
        </is>
      </c>
      <c r="B14" s="33" t="inlineStr">
        <is>
          <t>Your internal employee identifier (e.g. EMP001).</t>
        </is>
      </c>
    </row>
    <row r="15" ht="18" customHeight="1">
      <c r="A15" s="32" t="inlineStr">
        <is>
          <t>Employee Name</t>
        </is>
      </c>
      <c r="B15" s="33" t="inlineStr">
        <is>
          <t>Full legal name as on the employment agreement.</t>
        </is>
      </c>
    </row>
    <row r="16" ht="18" customHeight="1">
      <c r="A16" s="32" t="inlineStr">
        <is>
          <t>Payroll Number</t>
        </is>
      </c>
      <c r="B16" s="33" t="inlineStr">
        <is>
          <t>The payroll system reference number.</t>
        </is>
      </c>
    </row>
    <row r="17" ht="18" customHeight="1">
      <c r="A17" s="32" t="inlineStr">
        <is>
          <t>City</t>
        </is>
      </c>
      <c r="B17" s="33" t="inlineStr">
        <is>
          <t>Employee's primary work location city.</t>
        </is>
      </c>
    </row>
    <row r="18" ht="18" customHeight="1">
      <c r="A18" s="32" t="inlineStr">
        <is>
          <t>Start Date</t>
        </is>
      </c>
      <c r="B18" s="33" t="inlineStr">
        <is>
          <t>Employment commencement date (DD/MM/YYYY).</t>
        </is>
      </c>
    </row>
    <row r="19" ht="30" customHeight="1">
      <c r="A19" s="32" t="inlineStr">
        <is>
          <t>IRD Number</t>
        </is>
      </c>
      <c r="B19" s="33" t="inlineStr">
        <is>
          <t>Employee's 8- or 9-digit IR number. Verify with the employee.</t>
        </is>
      </c>
    </row>
    <row r="20" ht="18" customHeight="1">
      <c r="A20" s="32" t="inlineStr">
        <is>
          <t>IR330 Received Date</t>
        </is>
      </c>
      <c r="B20" s="33" t="inlineStr">
        <is>
          <t>Date the completed IR330 form was handed in (DD/MM/YYYY).</t>
        </is>
      </c>
    </row>
    <row r="21" ht="30" customHeight="1">
      <c r="A21" s="32" t="inlineStr">
        <is>
          <t>Tax Code</t>
        </is>
      </c>
      <c r="B21" s="33" t="inlineStr">
        <is>
          <t>Select from dropdown: M, ME, M SL, S, SB, SH, ST, WT. See tax code notes below.</t>
        </is>
      </c>
    </row>
    <row r="22" ht="30" customHeight="1">
      <c r="A22" s="32" t="inlineStr">
        <is>
          <t>Secondary Income?</t>
        </is>
      </c>
      <c r="B22" s="33" t="inlineStr">
        <is>
          <t>Y if this is a secondary job/income source for the employee; otherwise N.</t>
        </is>
      </c>
    </row>
    <row r="23" ht="30" customHeight="1">
      <c r="A23" s="32" t="inlineStr">
        <is>
          <t>KiwiSaver Opt-in?</t>
        </is>
      </c>
      <c r="B23" s="33" t="inlineStr">
        <is>
          <t>Y if the employee has opted into KiwiSaver on their IR330 or KS2 form.</t>
        </is>
      </c>
    </row>
    <row r="24" ht="30" customHeight="1">
      <c r="A24" s="32" t="inlineStr">
        <is>
          <t>Declaration Status</t>
        </is>
      </c>
      <c r="B24" s="33" t="inlineStr">
        <is>
          <t>Auto-calculated: 'Complete' when Tax Code, Secondary Income and KiwiSaver fields are filled; otherwise 'Pending'.</t>
        </is>
      </c>
    </row>
    <row r="25" ht="18" customHeight="1">
      <c r="A25" s="32" t="inlineStr">
        <is>
          <t>Verified By</t>
        </is>
      </c>
      <c r="B25" s="33" t="inlineStr">
        <is>
          <t>Name of payroll team member who checked the form.</t>
        </is>
      </c>
    </row>
    <row r="26" ht="18" customHeight="1">
      <c r="A26" s="32" t="inlineStr">
        <is>
          <t>Verified Date</t>
        </is>
      </c>
      <c r="B26" s="33" t="inlineStr">
        <is>
          <t>Date the form was verified by payroll (DD/MM/YYYY).</t>
        </is>
      </c>
    </row>
    <row r="27" ht="30" customHeight="1">
      <c r="A27" s="32" t="inlineStr">
        <is>
          <t>Days to Process</t>
        </is>
      </c>
      <c r="B27" s="33" t="inlineStr">
        <is>
          <t>Auto-calculated: number of calendar days between IR330 Received Date and Verified Date.</t>
        </is>
      </c>
    </row>
    <row r="28" ht="30" customHeight="1">
      <c r="A28" s="32" t="inlineStr">
        <is>
          <t>Late Flag</t>
        </is>
      </c>
      <c r="B28" s="33" t="inlineStr">
        <is>
          <t>Auto-calculated: 'Late' if IR330 was received more than 7 days after Start Date; otherwise 'On time'.</t>
        </is>
      </c>
    </row>
    <row r="29" ht="30" customHeight="1">
      <c r="A29" s="32" t="inlineStr">
        <is>
          <t>Notes</t>
        </is>
      </c>
      <c r="B29" s="33" t="inlineStr">
        <is>
          <t>Free-text field for any relevant notes (e.g. 'Awaiting IRD confirmation').</t>
        </is>
      </c>
    </row>
    <row r="30" ht="18" customHeight="1">
      <c r="A30" s="34" t="inlineStr"/>
      <c r="B30" s="34" t="inlineStr"/>
    </row>
    <row r="31" ht="18" customHeight="1">
      <c r="A31" s="31" t="inlineStr">
        <is>
          <t>TAX CODE NOTES</t>
        </is>
      </c>
      <c r="B31" s="31" t="inlineStr"/>
    </row>
    <row r="32" ht="30" customHeight="1">
      <c r="A32" s="32" t="inlineStr">
        <is>
          <t>M</t>
        </is>
      </c>
      <c r="B32" s="33" t="inlineStr">
        <is>
          <t>Main income — standard tax code for primary employment. Most common.</t>
        </is>
      </c>
    </row>
    <row r="33" ht="30" customHeight="1">
      <c r="A33" s="32" t="inlineStr">
        <is>
          <t>ME</t>
        </is>
      </c>
      <c r="B33" s="33" t="inlineStr">
        <is>
          <t>Main income with independent earner tax credit (IETC). For employees earning $24,000–$48,000 with no other income.</t>
        </is>
      </c>
    </row>
    <row r="34" ht="30" customHeight="1">
      <c r="A34" s="32" t="inlineStr">
        <is>
          <t>M SL</t>
        </is>
      </c>
      <c r="B34" s="33" t="inlineStr">
        <is>
          <t>Main income with student loan repayments. Use when employee has an outstanding student loan.</t>
        </is>
      </c>
    </row>
    <row r="35" ht="18" customHeight="1">
      <c r="A35" s="32" t="inlineStr">
        <is>
          <t>S</t>
        </is>
      </c>
      <c r="B35" s="33" t="inlineStr">
        <is>
          <t>Secondary income — standard secondary tax code.</t>
        </is>
      </c>
    </row>
    <row r="36" ht="30" customHeight="1">
      <c r="A36" s="32" t="inlineStr">
        <is>
          <t>SB</t>
        </is>
      </c>
      <c r="B36" s="33" t="inlineStr">
        <is>
          <t>Secondary income — lower secondary rate (income $14,000 or less).</t>
        </is>
      </c>
    </row>
    <row r="37" ht="30" customHeight="1">
      <c r="A37" s="32" t="inlineStr">
        <is>
          <t>SH</t>
        </is>
      </c>
      <c r="B37" s="33" t="inlineStr">
        <is>
          <t>Secondary income — higher secondary rate (income $48,001–$70,000).</t>
        </is>
      </c>
    </row>
    <row r="38" ht="18" customHeight="1">
      <c r="A38" s="32" t="inlineStr">
        <is>
          <t>ST</t>
        </is>
      </c>
      <c r="B38" s="33" t="inlineStr">
        <is>
          <t>Secondary income — top secondary rate (income over $70,000).</t>
        </is>
      </c>
    </row>
    <row r="39" ht="30" customHeight="1">
      <c r="A39" s="32" t="inlineStr">
        <is>
          <t>WT</t>
        </is>
      </c>
      <c r="B39" s="33" t="inlineStr">
        <is>
          <t>Withholding tax — for schedular payments (contractors). Check WT rate with IR.</t>
        </is>
      </c>
    </row>
    <row r="40" ht="18" customHeight="1">
      <c r="A40" s="34" t="inlineStr"/>
      <c r="B40" s="34" t="inlineStr"/>
    </row>
    <row r="41" ht="18" customHeight="1">
      <c r="A41" s="31" t="inlineStr">
        <is>
          <t>COLOUR LEGEND</t>
        </is>
      </c>
      <c r="B41" s="31" t="inlineStr"/>
    </row>
    <row r="42" ht="30" customHeight="1">
      <c r="A42" s="32" t="inlineStr">
        <is>
          <t>Green fill (Declaration Status)</t>
        </is>
      </c>
      <c r="B42" s="33" t="inlineStr">
        <is>
          <t>Declaration is Complete — all required fields have been entered.</t>
        </is>
      </c>
    </row>
    <row r="43" ht="30" customHeight="1">
      <c r="A43" s="32" t="inlineStr">
        <is>
          <t>Red fill (Declaration Status)</t>
        </is>
      </c>
      <c r="B43" s="33" t="inlineStr">
        <is>
          <t>Declaration is Pending — one or more required fields are missing.</t>
        </is>
      </c>
    </row>
    <row r="44" ht="18" customHeight="1">
      <c r="A44" s="32" t="inlineStr">
        <is>
          <t>Amber fill (Days to Process)</t>
        </is>
      </c>
      <c r="B44" s="33" t="inlineStr">
        <is>
          <t>Processing took more than 3 days — review for delays.</t>
        </is>
      </c>
    </row>
    <row r="45" ht="30" customHeight="1">
      <c r="A45" s="32" t="inlineStr">
        <is>
          <t>Red fill (Late Flag)</t>
        </is>
      </c>
      <c r="B45" s="33" t="inlineStr">
        <is>
          <t>IR330 received more than 7 days after Start Date — flag for review.</t>
        </is>
      </c>
    </row>
    <row r="46" ht="18" customHeight="1">
      <c r="A46" s="32" t="inlineStr">
        <is>
          <t>Yellow fill (input cells)</t>
        </is>
      </c>
      <c r="B46" s="33" t="inlineStr">
        <is>
          <t>Cells highlighted in pale yellow are data-entry fields.</t>
        </is>
      </c>
    </row>
    <row r="47" ht="18" customHeight="1">
      <c r="A47" s="34" t="inlineStr"/>
      <c r="B47" s="34" t="inlineStr"/>
    </row>
    <row r="48" ht="18" customHeight="1">
      <c r="A48" s="31" t="inlineStr">
        <is>
          <t>CONTACTS &amp; RESOURCES</t>
        </is>
      </c>
      <c r="B48" s="31" t="inlineStr"/>
    </row>
    <row r="49" ht="30" customHeight="1">
      <c r="A49" s="32" t="inlineStr">
        <is>
          <t>Inland Revenue (IR)</t>
        </is>
      </c>
      <c r="B49" s="33" t="inlineStr">
        <is>
          <t>Visit ird.govt.nz or call 0800 775 247 for IR330 forms and PAYE guidance.</t>
        </is>
      </c>
    </row>
    <row r="50" ht="30" customHeight="1">
      <c r="A50" s="32" t="inlineStr">
        <is>
          <t>KiwiSaver</t>
        </is>
      </c>
      <c r="B50" s="33" t="inlineStr">
        <is>
          <t>Refer to ird.govt.nz/kiwisaver for opt-in and contribution rate information.</t>
        </is>
      </c>
    </row>
    <row r="51" ht="30" customHeight="1">
      <c r="A51" s="32" t="inlineStr">
        <is>
          <t>Employment NZ</t>
        </is>
      </c>
      <c r="B51" s="33" t="inlineStr">
        <is>
          <t>employment.govt.nz for employment agreement and onboarding requirements.</t>
        </is>
      </c>
    </row>
  </sheetData>
  <mergeCells count="1">
    <mergeCell ref="A1:F1"/>
  </mergeCells>
  <pageMargins left="0.75" right="0.75" top="1" bottom="1" header="0.5" footer="0.5"/>
</worksheet>
</file>

<file path=docProps/app.xml><?xml version="1.0" encoding="utf-8"?>
<Properties xmlns="http://schemas.openxmlformats.org/officeDocument/2006/extended-properties">
  <Application>Microsoft Excel</Application>
  <AppVersion>3.0</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2026-06-18T14:01:32Z</dcterms:created>
  <dcterms:modified xmlns:dcterms="http://purl.org/dc/terms/" xmlns:xsi="http://www.w3.org/2001/XMLSchema-instance" xsi:type="dcterms:W3CDTF">2026-06-18T14:01:32Z</dcterms:modified>
</cp:coreProperties>
</file>