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TC_Income_Data" sheetId="1" state="visible" r:id="rId1"/>
    <sheet xmlns:r="http://schemas.openxmlformats.org/officeDocument/2006/relationships" name="LTC_Summary" sheetId="2" state="visible" r:id="rId2"/>
    <sheet xmlns:r="http://schemas.openxmlformats.org/officeDocument/2006/relationships" name="Lookup_Lists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$#,##0.00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00843D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0" fontId="3" fillId="5" borderId="1" applyAlignment="1" pivotButton="0" quotePrefix="0" xfId="0">
      <alignment horizontal="center" vertical="center"/>
    </xf>
    <xf numFmtId="164" fontId="3" fillId="6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/>
    </xf>
    <xf numFmtId="165" fontId="3" fillId="6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left" vertical="center"/>
    </xf>
    <xf numFmtId="1" fontId="3" fillId="5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left" vertical="center"/>
    </xf>
    <xf numFmtId="0" fontId="2" fillId="3" borderId="1" pivotButton="0" quotePrefix="0" xfId="0"/>
    <xf numFmtId="0" fontId="4" fillId="6" borderId="1" pivotButton="0" quotePrefix="0" xfId="0"/>
    <xf numFmtId="0" fontId="3" fillId="6" borderId="1" applyAlignment="1" pivotButton="0" quotePrefix="0" xfId="0">
      <alignment horizontal="left" vertical="center" wrapText="1"/>
    </xf>
    <xf numFmtId="0" fontId="4" fillId="4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0" fillId="6" borderId="0" pivotButton="0" quotePrefix="0" xfId="0"/>
    <xf numFmtId="0" fontId="0" fillId="0" borderId="4" pivotButton="0" quotePrefix="0" xfId="0"/>
    <xf numFmtId="0" fontId="0" fillId="0" borderId="5" pivotButton="0" quotePrefix="0" xfId="0"/>
    <xf numFmtId="164" fontId="3" fillId="4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4" fontId="3" fillId="6" borderId="1" applyAlignment="1" pivotButton="0" quotePrefix="0" xfId="0">
      <alignment horizontal="center" vertical="center"/>
    </xf>
    <xf numFmtId="165" fontId="3" fillId="6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name val="Calibri"/>
        <color rgb="0016A34A"/>
        <sz val="10"/>
      </font>
      <fill>
        <patternFill patternType="solid">
          <fgColor rgb="00F0FFF4"/>
        </patternFill>
      </fill>
    </dxf>
    <dxf>
      <font>
        <name val="Calibri"/>
        <color rgb="00DC2626"/>
        <sz val="10"/>
      </font>
      <fill>
        <patternFill patternType="solid">
          <fgColor rgb="00FFF5F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Allocated Income by Shareholder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'LTC_Summary'!B11</f>
            </strRef>
          </tx>
          <spPr>
            <a:solidFill xmlns:a="http://schemas.openxmlformats.org/drawingml/2006/main">
              <a:srgbClr val="00843D"/>
            </a:solidFill>
            <a:ln xmlns:a="http://schemas.openxmlformats.org/drawingml/2006/main">
              <a:prstDash val="solid"/>
            </a:ln>
          </spPr>
          <cat>
            <numRef>
              <f>'LTC_Summary'!$A$12:$A$21</f>
            </numRef>
          </cat>
          <val>
            <numRef>
              <f>'LTC_Summary'!$B$12:$B$21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Shareholder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NZD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Share of Allocated Income by Shareholder</a:t>
            </a:r>
          </a:p>
        </rich>
      </tx>
    </title>
    <plotArea>
      <pieChart>
        <varyColors val="1"/>
        <ser>
          <idx val="0"/>
          <order val="0"/>
          <tx>
            <strRef>
              <f>'LTC_Summary'!B11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E293B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00843D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0F766E"/>
              </a:solidFill>
              <a:ln xmlns:a="http://schemas.openxmlformats.org/drawingml/2006/main"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14B8A6"/>
              </a:solidFill>
              <a:ln xmlns:a="http://schemas.openxmlformats.org/drawingml/2006/main">
                <a:prstDash val="solid"/>
              </a:ln>
            </spPr>
          </dPt>
          <dPt>
            <idx val="5"/>
            <spPr>
              <a:solidFill xmlns:a="http://schemas.openxmlformats.org/drawingml/2006/main">
                <a:srgbClr val="065F46"/>
              </a:solidFill>
              <a:ln xmlns:a="http://schemas.openxmlformats.org/drawingml/2006/main">
                <a:prstDash val="solid"/>
              </a:ln>
            </spPr>
          </dPt>
          <dPt>
            <idx val="6"/>
            <spPr>
              <a:solidFill xmlns:a="http://schemas.openxmlformats.org/drawingml/2006/main">
                <a:srgbClr val="047857"/>
              </a:solidFill>
              <a:ln xmlns:a="http://schemas.openxmlformats.org/drawingml/2006/main">
                <a:prstDash val="solid"/>
              </a:ln>
            </spPr>
          </dPt>
          <dPt>
            <idx val="7"/>
            <spPr>
              <a:solidFill xmlns:a="http://schemas.openxmlformats.org/drawingml/2006/main">
                <a:srgbClr val="059669"/>
              </a:solidFill>
              <a:ln xmlns:a="http://schemas.openxmlformats.org/drawingml/2006/main">
                <a:prstDash val="solid"/>
              </a:ln>
            </spPr>
          </dPt>
          <dPt>
            <idx val="8"/>
            <spPr>
              <a:solidFill xmlns:a="http://schemas.openxmlformats.org/drawingml/2006/main">
                <a:srgbClr val="10B981"/>
              </a:solidFill>
              <a:ln xmlns:a="http://schemas.openxmlformats.org/drawingml/2006/main">
                <a:prstDash val="solid"/>
              </a:ln>
            </spPr>
          </dPt>
          <dPt>
            <idx val="9"/>
            <spPr>
              <a:solidFill xmlns:a="http://schemas.openxmlformats.org/drawingml/2006/main">
                <a:srgbClr val="34D399"/>
              </a:solidFill>
              <a:ln xmlns:a="http://schemas.openxmlformats.org/drawingml/2006/main">
                <a:prstDash val="solid"/>
              </a:ln>
            </spPr>
          </dPt>
          <cat>
            <numRef>
              <f>'LTC_Summary'!$A$12:$A$21</f>
            </numRef>
          </cat>
          <val>
            <numRef>
              <f>'LTC_Summary'!$B$12:$B$21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23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23</row>
      <rowOff>0</rowOff>
    </from>
    <ext cx="5760000" cy="50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22" customWidth="1" min="3" max="3"/>
    <col width="18" customWidth="1" min="4" max="4"/>
    <col width="16" customWidth="1" min="5" max="5"/>
    <col width="16" customWidth="1" min="6" max="6"/>
    <col width="18" customWidth="1" min="7" max="7"/>
    <col width="16" customWidth="1" min="8" max="8"/>
    <col width="22" customWidth="1" min="9" max="9"/>
    <col width="26" customWidth="1" min="10" max="10"/>
    <col width="24" customWidth="1" min="11" max="11"/>
    <col width="14" customWidth="1" min="12" max="12"/>
    <col width="30" customWidth="1" min="13" max="13"/>
    <col width="12" customWidth="1" min="14" max="14"/>
    <col width="30" customWidth="1" min="15" max="15"/>
  </cols>
  <sheetData>
    <row r="1" ht="30" customHeight="1">
      <c r="A1" s="1" t="inlineStr">
        <is>
          <t>LTC Look-Through Company – Income &amp; Expense Register (NZ)</t>
        </is>
      </c>
      <c r="B1" s="24" t="n"/>
      <c r="C1" s="24" t="n"/>
      <c r="D1" s="24" t="n"/>
      <c r="E1" s="24" t="n"/>
      <c r="F1" s="24" t="n"/>
      <c r="G1" s="24" t="n"/>
      <c r="H1" s="24" t="n"/>
      <c r="I1" s="24" t="n"/>
      <c r="J1" s="24" t="n"/>
      <c r="K1" s="24" t="n"/>
      <c r="L1" s="24" t="n"/>
      <c r="M1" s="24" t="n"/>
      <c r="N1" s="24" t="n"/>
      <c r="O1" s="25" t="n"/>
    </row>
    <row r="2">
      <c r="A2" s="2" t="inlineStr">
        <is>
          <t>Date</t>
        </is>
      </c>
      <c r="B2" s="2" t="inlineStr">
        <is>
          <t>Financial Year</t>
        </is>
      </c>
      <c r="C2" s="2" t="inlineStr">
        <is>
          <t>Company Name</t>
        </is>
      </c>
      <c r="D2" s="2" t="inlineStr">
        <is>
          <t>NZBN</t>
        </is>
      </c>
      <c r="E2" s="2" t="inlineStr">
        <is>
          <t>IRD Number</t>
        </is>
      </c>
      <c r="F2" s="2" t="inlineStr">
        <is>
          <t>Shareholder</t>
        </is>
      </c>
      <c r="G2" s="2" t="inlineStr">
        <is>
          <t>City</t>
        </is>
      </c>
      <c r="H2" s="2" t="inlineStr">
        <is>
          <t>Income Type</t>
        </is>
      </c>
      <c r="I2" s="2" t="inlineStr">
        <is>
          <t>Gross Income (NZD)</t>
        </is>
      </c>
      <c r="J2" s="2" t="inlineStr">
        <is>
          <t>Deductible Expenses (NZD)</t>
        </is>
      </c>
      <c r="K2" s="2" t="inlineStr">
        <is>
          <t>Net Income/(Loss) (NZD)</t>
        </is>
      </c>
      <c r="L2" s="2" t="inlineStr">
        <is>
          <t>Ownership %</t>
        </is>
      </c>
      <c r="M2" s="2" t="inlineStr">
        <is>
          <t>Allocated Share of Net Income (NZD)</t>
        </is>
      </c>
      <c r="N2" s="2" t="inlineStr">
        <is>
          <t>Taxable?</t>
        </is>
      </c>
      <c r="O2" s="2" t="inlineStr">
        <is>
          <t>Notes</t>
        </is>
      </c>
    </row>
    <row r="3">
      <c r="A3" s="26" t="n">
        <v>46037</v>
      </c>
      <c r="B3" s="4">
        <f>IF(MONTH(A3)&gt;=4,YEAR(A3)&amp;"/"&amp;YEAR(A3)+1,(YEAR(A3)-1)&amp;"/"&amp;YEAR(A3))</f>
        <v/>
      </c>
      <c r="C3" s="5" t="inlineStr">
        <is>
          <t>Ngata Consulting Ltd</t>
        </is>
      </c>
      <c r="D3" s="4" t="inlineStr">
        <is>
          <t>9429041234567</t>
        </is>
      </c>
      <c r="E3" s="4" t="inlineStr">
        <is>
          <t>123-456-789</t>
        </is>
      </c>
      <c r="F3" s="5" t="inlineStr">
        <is>
          <t>Aroha Ngata</t>
        </is>
      </c>
      <c r="G3" s="6" t="inlineStr">
        <is>
          <t>Auckland</t>
        </is>
      </c>
      <c r="H3" s="6" t="inlineStr">
        <is>
          <t>Consulting</t>
        </is>
      </c>
      <c r="I3" s="27" t="n">
        <v>145000</v>
      </c>
      <c r="J3" s="27" t="n">
        <v>28000</v>
      </c>
      <c r="K3" s="28">
        <f>I3-J3</f>
        <v/>
      </c>
      <c r="L3" s="9" t="n">
        <v>0.5</v>
      </c>
      <c r="M3" s="28">
        <f>K3*L3</f>
        <v/>
      </c>
      <c r="N3" s="4">
        <f>IF(M3&gt;0,"Yes","No")</f>
        <v/>
      </c>
      <c r="O3" s="5" t="inlineStr">
        <is>
          <t>GST registered; consulting services</t>
        </is>
      </c>
    </row>
    <row r="4">
      <c r="A4" s="29" t="n">
        <v>46073</v>
      </c>
      <c r="B4" s="11">
        <f>IF(MONTH(A4)&gt;=4,YEAR(A4)&amp;"/"&amp;YEAR(A4)+1,(YEAR(A4)-1)&amp;"/"&amp;YEAR(A4))</f>
        <v/>
      </c>
      <c r="C4" s="12" t="inlineStr">
        <is>
          <t>Tane Property Ltd</t>
        </is>
      </c>
      <c r="D4" s="11" t="inlineStr">
        <is>
          <t>9429042345678</t>
        </is>
      </c>
      <c r="E4" s="11" t="inlineStr">
        <is>
          <t>234-567-890</t>
        </is>
      </c>
      <c r="F4" s="12" t="inlineStr">
        <is>
          <t>Liam Tane</t>
        </is>
      </c>
      <c r="G4" s="6" t="inlineStr">
        <is>
          <t>Wellington</t>
        </is>
      </c>
      <c r="H4" s="6" t="inlineStr">
        <is>
          <t>Rental</t>
        </is>
      </c>
      <c r="I4" s="27" t="n">
        <v>62000</v>
      </c>
      <c r="J4" s="27" t="n">
        <v>14500</v>
      </c>
      <c r="K4" s="30">
        <f>I4-J4</f>
        <v/>
      </c>
      <c r="L4" s="9" t="n">
        <v>0.3333</v>
      </c>
      <c r="M4" s="30">
        <f>K4*L4</f>
        <v/>
      </c>
      <c r="N4" s="11">
        <f>IF(M4&gt;0,"Yes","No")</f>
        <v/>
      </c>
      <c r="O4" s="12" t="inlineStr">
        <is>
          <t>Residential rental; 7yr records</t>
        </is>
      </c>
    </row>
    <row r="5">
      <c r="A5" s="26" t="n">
        <v>46086</v>
      </c>
      <c r="B5" s="4">
        <f>IF(MONTH(A5)&gt;=4,YEAR(A5)&amp;"/"&amp;YEAR(A5)+1,(YEAR(A5)-1)&amp;"/"&amp;YEAR(A5))</f>
        <v/>
      </c>
      <c r="C5" s="5" t="inlineStr">
        <is>
          <t>Reid Contracts Ltd</t>
        </is>
      </c>
      <c r="D5" s="4" t="inlineStr">
        <is>
          <t>9429043456789</t>
        </is>
      </c>
      <c r="E5" s="4" t="inlineStr">
        <is>
          <t>345-678-901</t>
        </is>
      </c>
      <c r="F5" s="5" t="inlineStr">
        <is>
          <t>Charlotte Reid</t>
        </is>
      </c>
      <c r="G5" s="6" t="inlineStr">
        <is>
          <t>Christchurch</t>
        </is>
      </c>
      <c r="H5" s="6" t="inlineStr">
        <is>
          <t>Contracting</t>
        </is>
      </c>
      <c r="I5" s="27" t="n">
        <v>98000</v>
      </c>
      <c r="J5" s="27" t="n">
        <v>22000</v>
      </c>
      <c r="K5" s="28">
        <f>I5-J5</f>
        <v/>
      </c>
      <c r="L5" s="9" t="n">
        <v>0.25</v>
      </c>
      <c r="M5" s="28">
        <f>K5*L5</f>
        <v/>
      </c>
      <c r="N5" s="4">
        <f>IF(M5&gt;0,"Yes","No")</f>
        <v/>
      </c>
      <c r="O5" s="5" t="inlineStr">
        <is>
          <t>Fixed-term contract; Q1 2026</t>
        </is>
      </c>
    </row>
    <row r="6">
      <c r="A6" s="29" t="n">
        <v>46122</v>
      </c>
      <c r="B6" s="11">
        <f>IF(MONTH(A6)&gt;=4,YEAR(A6)&amp;"/"&amp;YEAR(A6)+1,(YEAR(A6)-1)&amp;"/"&amp;YEAR(A6))</f>
        <v/>
      </c>
      <c r="C6" s="12" t="inlineStr">
        <is>
          <t>Parata Franchise Ltd</t>
        </is>
      </c>
      <c r="D6" s="11" t="inlineStr">
        <is>
          <t>9429044567890</t>
        </is>
      </c>
      <c r="E6" s="11" t="inlineStr">
        <is>
          <t>456-789-012</t>
        </is>
      </c>
      <c r="F6" s="12" t="inlineStr">
        <is>
          <t>Manaia Parata</t>
        </is>
      </c>
      <c r="G6" s="6" t="inlineStr">
        <is>
          <t>Hamilton</t>
        </is>
      </c>
      <c r="H6" s="6" t="inlineStr">
        <is>
          <t>Franchise</t>
        </is>
      </c>
      <c r="I6" s="27" t="n">
        <v>73000</v>
      </c>
      <c r="J6" s="27" t="n">
        <v>18500</v>
      </c>
      <c r="K6" s="30">
        <f>I6-J6</f>
        <v/>
      </c>
      <c r="L6" s="9" t="n">
        <v>0.5</v>
      </c>
      <c r="M6" s="30">
        <f>K6*L6</f>
        <v/>
      </c>
      <c r="N6" s="11">
        <f>IF(M6&gt;0,"Yes","No")</f>
        <v/>
      </c>
      <c r="O6" s="12" t="inlineStr">
        <is>
          <t>Master franchise arrangement</t>
        </is>
      </c>
    </row>
    <row r="7">
      <c r="A7" s="26" t="n">
        <v>46134</v>
      </c>
      <c r="B7" s="4">
        <f>IF(MONTH(A7)&gt;=4,YEAR(A7)&amp;"/"&amp;YEAR(A7)+1,(YEAR(A7)-1)&amp;"/"&amp;YEAR(A7))</f>
        <v/>
      </c>
      <c r="C7" s="5" t="inlineStr">
        <is>
          <t>Whyte Commissions Ltd</t>
        </is>
      </c>
      <c r="D7" s="4" t="inlineStr">
        <is>
          <t>9429045678901</t>
        </is>
      </c>
      <c r="E7" s="4" t="inlineStr">
        <is>
          <t>567-890-123</t>
        </is>
      </c>
      <c r="F7" s="5" t="inlineStr">
        <is>
          <t>Sophie Whyte</t>
        </is>
      </c>
      <c r="G7" s="6" t="inlineStr">
        <is>
          <t>Tauranga</t>
        </is>
      </c>
      <c r="H7" s="6" t="inlineStr">
        <is>
          <t>Commission</t>
        </is>
      </c>
      <c r="I7" s="27" t="n">
        <v>54000</v>
      </c>
      <c r="J7" s="27" t="n">
        <v>9800</v>
      </c>
      <c r="K7" s="28">
        <f>I7-J7</f>
        <v/>
      </c>
      <c r="L7" s="9" t="n">
        <v>1</v>
      </c>
      <c r="M7" s="28">
        <f>K7*L7</f>
        <v/>
      </c>
      <c r="N7" s="4">
        <f>IF(M7&gt;0,"Yes","No")</f>
        <v/>
      </c>
      <c r="O7" s="5" t="inlineStr">
        <is>
          <t>Commission-only agency</t>
        </is>
      </c>
    </row>
    <row r="8">
      <c r="A8" s="29" t="n">
        <v>46142</v>
      </c>
      <c r="B8" s="11">
        <f>IF(MONTH(A8)&gt;=4,YEAR(A8)&amp;"/"&amp;YEAR(A8)+1,(YEAR(A8)-1)&amp;"/"&amp;YEAR(A8))</f>
        <v/>
      </c>
      <c r="C8" s="12" t="inlineStr">
        <is>
          <t>Walker Projects Ltd</t>
        </is>
      </c>
      <c r="D8" s="11" t="inlineStr">
        <is>
          <t>9429046789012</t>
        </is>
      </c>
      <c r="E8" s="11" t="inlineStr">
        <is>
          <t>678-901-234</t>
        </is>
      </c>
      <c r="F8" s="12" t="inlineStr">
        <is>
          <t>Hemi Walker</t>
        </is>
      </c>
      <c r="G8" s="6" t="inlineStr">
        <is>
          <t>Dunedin</t>
        </is>
      </c>
      <c r="H8" s="6" t="inlineStr">
        <is>
          <t>Project</t>
        </is>
      </c>
      <c r="I8" s="27" t="n">
        <v>41000</v>
      </c>
      <c r="J8" s="27" t="n">
        <v>47000</v>
      </c>
      <c r="K8" s="30">
        <f>I8-J8</f>
        <v/>
      </c>
      <c r="L8" s="9" t="n">
        <v>0.5</v>
      </c>
      <c r="M8" s="30">
        <f>K8*L8</f>
        <v/>
      </c>
      <c r="N8" s="11">
        <f>IF(M8&gt;0,"Yes","No")</f>
        <v/>
      </c>
      <c r="O8" s="12" t="inlineStr">
        <is>
          <t>Project overrun – loss period</t>
        </is>
      </c>
    </row>
    <row r="9">
      <c r="A9" s="26" t="n">
        <v>46154</v>
      </c>
      <c r="B9" s="4">
        <f>IF(MONTH(A9)&gt;=4,YEAR(A9)&amp;"/"&amp;YEAR(A9)+1,(YEAR(A9)-1)&amp;"/"&amp;YEAR(A9))</f>
        <v/>
      </c>
      <c r="C9" s="5" t="inlineStr">
        <is>
          <t>Marsh Royalties Ltd</t>
        </is>
      </c>
      <c r="D9" s="4" t="inlineStr">
        <is>
          <t>9429047890123</t>
        </is>
      </c>
      <c r="E9" s="4" t="inlineStr">
        <is>
          <t>789-012-345</t>
        </is>
      </c>
      <c r="F9" s="5" t="inlineStr">
        <is>
          <t>Olivia Marsh</t>
        </is>
      </c>
      <c r="G9" s="6" t="inlineStr">
        <is>
          <t>Napier</t>
        </is>
      </c>
      <c r="H9" s="6" t="inlineStr">
        <is>
          <t>Royalty</t>
        </is>
      </c>
      <c r="I9" s="27" t="n">
        <v>33000</v>
      </c>
      <c r="J9" s="27" t="n">
        <v>5500</v>
      </c>
      <c r="K9" s="28">
        <f>I9-J9</f>
        <v/>
      </c>
      <c r="L9" s="9" t="n">
        <v>1</v>
      </c>
      <c r="M9" s="28">
        <f>K9*L9</f>
        <v/>
      </c>
      <c r="N9" s="4">
        <f>IF(M9&gt;0,"Yes","No")</f>
        <v/>
      </c>
      <c r="O9" s="5" t="inlineStr">
        <is>
          <t>IP royalty licence; no GST</t>
        </is>
      </c>
    </row>
    <row r="10">
      <c r="A10" s="29" t="n">
        <v>46160</v>
      </c>
      <c r="B10" s="11">
        <f>IF(MONTH(A10)&gt;=4,YEAR(A10)&amp;"/"&amp;YEAR(A10)+1,(YEAR(A10)-1)&amp;"/"&amp;YEAR(A10))</f>
        <v/>
      </c>
      <c r="C10" s="12" t="inlineStr">
        <is>
          <t>Hauraki Services Ltd</t>
        </is>
      </c>
      <c r="D10" s="11" t="inlineStr">
        <is>
          <t>9429048901234</t>
        </is>
      </c>
      <c r="E10" s="11" t="inlineStr">
        <is>
          <t>890-123-456</t>
        </is>
      </c>
      <c r="F10" s="12" t="inlineStr">
        <is>
          <t>Tama Hauraki</t>
        </is>
      </c>
      <c r="G10" s="6" t="inlineStr">
        <is>
          <t>Nelson</t>
        </is>
      </c>
      <c r="H10" s="6" t="inlineStr">
        <is>
          <t>Services</t>
        </is>
      </c>
      <c r="I10" s="27" t="n">
        <v>87000</v>
      </c>
      <c r="J10" s="27" t="n">
        <v>31000</v>
      </c>
      <c r="K10" s="30">
        <f>I10-J10</f>
        <v/>
      </c>
      <c r="L10" s="9" t="n">
        <v>0.5</v>
      </c>
      <c r="M10" s="30">
        <f>K10*L10</f>
        <v/>
      </c>
      <c r="N10" s="11">
        <f>IF(M10&gt;0,"Yes","No")</f>
        <v/>
      </c>
      <c r="O10" s="12" t="inlineStr">
        <is>
          <t>Business advisory services</t>
        </is>
      </c>
    </row>
    <row r="11">
      <c r="A11" s="26" t="n">
        <v>46174</v>
      </c>
      <c r="B11" s="4">
        <f>IF(MONTH(A11)&gt;=4,YEAR(A11)&amp;"/"&amp;YEAR(A11)+1,(YEAR(A11)-1)&amp;"/"&amp;YEAR(A11))</f>
        <v/>
      </c>
      <c r="C11" s="5" t="inlineStr">
        <is>
          <t>Sutherland Seasonal Ltd</t>
        </is>
      </c>
      <c r="D11" s="4" t="inlineStr">
        <is>
          <t>9429049012345</t>
        </is>
      </c>
      <c r="E11" s="4" t="inlineStr">
        <is>
          <t>901-234-567</t>
        </is>
      </c>
      <c r="F11" s="5" t="inlineStr">
        <is>
          <t>Emma Sutherland</t>
        </is>
      </c>
      <c r="G11" s="6" t="inlineStr">
        <is>
          <t>Palmerston North</t>
        </is>
      </c>
      <c r="H11" s="6" t="inlineStr">
        <is>
          <t>Seasonal</t>
        </is>
      </c>
      <c r="I11" s="27" t="n">
        <v>29000</v>
      </c>
      <c r="J11" s="27" t="n">
        <v>11000</v>
      </c>
      <c r="K11" s="28">
        <f>I11-J11</f>
        <v/>
      </c>
      <c r="L11" s="9" t="n">
        <v>0.25</v>
      </c>
      <c r="M11" s="28">
        <f>K11*L11</f>
        <v/>
      </c>
      <c r="N11" s="4">
        <f>IF(M11&gt;0,"Yes","No")</f>
        <v/>
      </c>
      <c r="O11" s="5" t="inlineStr">
        <is>
          <t>Seasonal kiwifruit contract</t>
        </is>
      </c>
    </row>
    <row r="12">
      <c r="A12" s="29" t="n">
        <v>46188</v>
      </c>
      <c r="B12" s="11">
        <f>IF(MONTH(A12)&gt;=4,YEAR(A12)&amp;"/"&amp;YEAR(A12)+1,(YEAR(A12)-1)&amp;"/"&amp;YEAR(A12))</f>
        <v/>
      </c>
      <c r="C12" s="12" t="inlineStr">
        <is>
          <t>Ropata Business Ltd</t>
        </is>
      </c>
      <c r="D12" s="11" t="inlineStr">
        <is>
          <t>9429050123456</t>
        </is>
      </c>
      <c r="E12" s="11" t="inlineStr">
        <is>
          <t>012-345-678</t>
        </is>
      </c>
      <c r="F12" s="12" t="inlineStr">
        <is>
          <t>Ngaire Ropata</t>
        </is>
      </c>
      <c r="G12" s="6" t="inlineStr">
        <is>
          <t>Rotorua</t>
        </is>
      </c>
      <c r="H12" s="6" t="inlineStr">
        <is>
          <t>Services</t>
        </is>
      </c>
      <c r="I12" s="27" t="n">
        <v>66000</v>
      </c>
      <c r="J12" s="27" t="n">
        <v>19000</v>
      </c>
      <c r="K12" s="30">
        <f>I12-J12</f>
        <v/>
      </c>
      <c r="L12" s="9" t="n">
        <v>0.3333</v>
      </c>
      <c r="M12" s="30">
        <f>K12*L12</f>
        <v/>
      </c>
      <c r="N12" s="11">
        <f>IF(M12&gt;0,"Yes","No")</f>
        <v/>
      </c>
      <c r="O12" s="12" t="inlineStr">
        <is>
          <t>Mixed services; GST registered</t>
        </is>
      </c>
    </row>
  </sheetData>
  <mergeCells count="1">
    <mergeCell ref="A1:O1"/>
  </mergeCells>
  <conditionalFormatting sqref="A3:O12">
    <cfRule type="expression" priority="1" dxfId="0" stopIfTrue="0">
      <formula>$K3&gt;0</formula>
    </cfRule>
    <cfRule type="expression" priority="2" dxfId="1" stopIfTrue="0">
      <formula>$K3&lt;0</formula>
    </cfRule>
  </conditionalFormatting>
  <dataValidations count="3">
    <dataValidation sqref="G3:G50" showErrorMessage="1" showInputMessage="1" allowBlank="1" errorTitle="Invalid City" error="Please select a valid NZ city." type="list">
      <formula1>"Auckland,Wellington,Christchurch,Hamilton,Tauranga,Dunedin,Napier,Nelson,Palmerston North,Rotorua"</formula1>
    </dataValidation>
    <dataValidation sqref="H3:H50" showErrorMessage="1" showInputMessage="1" allowBlank="1" errorTitle="Invalid Income Type" error="Select a valid income type." type="list">
      <formula1>"Consulting,Contracting,Rental,Commission,Project,Services,Royalty,Franchise,Seasonal"</formula1>
    </dataValidation>
    <dataValidation sqref="N3:N50" showErrorMessage="1" showInputMessage="1" allowBlank="1" type="list">
      <formula1>"Yes,No"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8" customWidth="1" min="1" max="1"/>
    <col width="20" customWidth="1" min="2" max="2"/>
    <col width="4" customWidth="1" min="3" max="3"/>
    <col width="22" customWidth="1" min="4" max="4"/>
    <col width="20" customWidth="1" min="5" max="5"/>
    <col width="4" customWidth="1" min="6" max="6"/>
  </cols>
  <sheetData>
    <row r="1" ht="30" customHeight="1">
      <c r="A1" s="1" t="inlineStr">
        <is>
          <t>LTC Look-Through Company – Income Summary &amp; Dashboard (NZ)</t>
        </is>
      </c>
      <c r="B1" s="24" t="n"/>
      <c r="C1" s="24" t="n"/>
      <c r="D1" s="24" t="n"/>
      <c r="E1" s="24" t="n"/>
      <c r="F1" s="25" t="n"/>
    </row>
    <row r="2"/>
    <row r="3">
      <c r="A3" s="14" t="inlineStr">
        <is>
          <t>Total Gross Income (NZD)</t>
        </is>
      </c>
      <c r="B3" s="27">
        <f>SUM(LTC_Income_Data!I:I)</f>
        <v/>
      </c>
    </row>
    <row r="4">
      <c r="A4" s="15" t="inlineStr">
        <is>
          <t>Total Deductible Expenses (NZD)</t>
        </is>
      </c>
      <c r="B4" s="27">
        <f>SUM(LTC_Income_Data!J:J)</f>
        <v/>
      </c>
    </row>
    <row r="5">
      <c r="A5" s="14" t="inlineStr">
        <is>
          <t>Total Net Income/(Loss) (NZD)</t>
        </is>
      </c>
      <c r="B5" s="27">
        <f>SUM(LTC_Income_Data!K:K)</f>
        <v/>
      </c>
    </row>
    <row r="6">
      <c r="A6" s="15" t="inlineStr">
        <is>
          <t>Count of Profitable Entries</t>
        </is>
      </c>
      <c r="B6" s="16">
        <f>COUNTIF(LTC_Income_Data!K:K,"&gt;0")</f>
        <v/>
      </c>
    </row>
    <row r="7">
      <c r="A7" s="14" t="inlineStr">
        <is>
          <t>Count of Loss Entries</t>
        </is>
      </c>
      <c r="B7" s="16">
        <f>COUNTIF(LTC_Income_Data!K:K,"&lt;0")</f>
        <v/>
      </c>
    </row>
    <row r="8">
      <c r="A8" s="15" t="inlineStr">
        <is>
          <t>Average Net Income (NZD)</t>
        </is>
      </c>
      <c r="B8" s="27">
        <f>IFERROR(AVERAGE(LTC_Income_Data!K:K),0)</f>
        <v/>
      </c>
    </row>
    <row r="9">
      <c r="A9" s="14" t="inlineStr">
        <is>
          <t>Highest Allocated Share (NZD)</t>
        </is>
      </c>
      <c r="B9" s="27">
        <f>MAX(LTC_Income_Data!M:M)</f>
        <v/>
      </c>
    </row>
    <row r="10"/>
    <row r="11">
      <c r="A11" s="17" t="inlineStr">
        <is>
          <t>Income by Shareholder</t>
        </is>
      </c>
      <c r="B11" s="2" t="inlineStr">
        <is>
          <t>Allocated Share (NZD)</t>
        </is>
      </c>
      <c r="D11" s="17" t="inlineStr">
        <is>
          <t>Income by City</t>
        </is>
      </c>
      <c r="E11" s="2" t="inlineStr">
        <is>
          <t>Net Income (NZD)</t>
        </is>
      </c>
    </row>
    <row r="12">
      <c r="A12" s="5" t="inlineStr">
        <is>
          <t>Aroha Ngata</t>
        </is>
      </c>
      <c r="B12" s="28">
        <f>IFERROR(SUMIF(LTC_Income_Data!F:F,A12,LTC_Income_Data!M:M),0)</f>
        <v/>
      </c>
      <c r="D12" s="5" t="inlineStr">
        <is>
          <t>Auckland</t>
        </is>
      </c>
      <c r="E12" s="28">
        <f>IFERROR(SUMIF(LTC_Income_Data!G:G,D12,LTC_Income_Data!K:K),0)</f>
        <v/>
      </c>
    </row>
    <row r="13">
      <c r="A13" s="12" t="inlineStr">
        <is>
          <t>Liam Tane</t>
        </is>
      </c>
      <c r="B13" s="30">
        <f>IFERROR(SUMIF(LTC_Income_Data!F:F,A13,LTC_Income_Data!M:M),0)</f>
        <v/>
      </c>
      <c r="D13" s="12" t="inlineStr">
        <is>
          <t>Wellington</t>
        </is>
      </c>
      <c r="E13" s="30">
        <f>IFERROR(SUMIF(LTC_Income_Data!G:G,D13,LTC_Income_Data!K:K),0)</f>
        <v/>
      </c>
    </row>
    <row r="14">
      <c r="A14" s="5" t="inlineStr">
        <is>
          <t>Charlotte Reid</t>
        </is>
      </c>
      <c r="B14" s="28">
        <f>IFERROR(SUMIF(LTC_Income_Data!F:F,A14,LTC_Income_Data!M:M),0)</f>
        <v/>
      </c>
      <c r="D14" s="5" t="inlineStr">
        <is>
          <t>Christchurch</t>
        </is>
      </c>
      <c r="E14" s="28">
        <f>IFERROR(SUMIF(LTC_Income_Data!G:G,D14,LTC_Income_Data!K:K),0)</f>
        <v/>
      </c>
    </row>
    <row r="15">
      <c r="A15" s="12" t="inlineStr">
        <is>
          <t>Manaia Parata</t>
        </is>
      </c>
      <c r="B15" s="30">
        <f>IFERROR(SUMIF(LTC_Income_Data!F:F,A15,LTC_Income_Data!M:M),0)</f>
        <v/>
      </c>
      <c r="D15" s="12" t="inlineStr">
        <is>
          <t>Hamilton</t>
        </is>
      </c>
      <c r="E15" s="30">
        <f>IFERROR(SUMIF(LTC_Income_Data!G:G,D15,LTC_Income_Data!K:K),0)</f>
        <v/>
      </c>
    </row>
    <row r="16">
      <c r="A16" s="5" t="inlineStr">
        <is>
          <t>Sophie Whyte</t>
        </is>
      </c>
      <c r="B16" s="28">
        <f>IFERROR(SUMIF(LTC_Income_Data!F:F,A16,LTC_Income_Data!M:M),0)</f>
        <v/>
      </c>
      <c r="D16" s="5" t="inlineStr">
        <is>
          <t>Tauranga</t>
        </is>
      </c>
      <c r="E16" s="28">
        <f>IFERROR(SUMIF(LTC_Income_Data!G:G,D16,LTC_Income_Data!K:K),0)</f>
        <v/>
      </c>
    </row>
    <row r="17">
      <c r="A17" s="12" t="inlineStr">
        <is>
          <t>Hemi Walker</t>
        </is>
      </c>
      <c r="B17" s="30">
        <f>IFERROR(SUMIF(LTC_Income_Data!F:F,A17,LTC_Income_Data!M:M),0)</f>
        <v/>
      </c>
      <c r="D17" s="12" t="inlineStr">
        <is>
          <t>Dunedin</t>
        </is>
      </c>
      <c r="E17" s="30">
        <f>IFERROR(SUMIF(LTC_Income_Data!G:G,D17,LTC_Income_Data!K:K),0)</f>
        <v/>
      </c>
    </row>
    <row r="18">
      <c r="A18" s="5" t="inlineStr">
        <is>
          <t>Olivia Marsh</t>
        </is>
      </c>
      <c r="B18" s="28">
        <f>IFERROR(SUMIF(LTC_Income_Data!F:F,A18,LTC_Income_Data!M:M),0)</f>
        <v/>
      </c>
      <c r="D18" s="5" t="inlineStr">
        <is>
          <t>Napier</t>
        </is>
      </c>
      <c r="E18" s="28">
        <f>IFERROR(SUMIF(LTC_Income_Data!G:G,D18,LTC_Income_Data!K:K),0)</f>
        <v/>
      </c>
    </row>
    <row r="19">
      <c r="A19" s="12" t="inlineStr">
        <is>
          <t>Tama Hauraki</t>
        </is>
      </c>
      <c r="B19" s="30">
        <f>IFERROR(SUMIF(LTC_Income_Data!F:F,A19,LTC_Income_Data!M:M),0)</f>
        <v/>
      </c>
      <c r="D19" s="12" t="inlineStr">
        <is>
          <t>Nelson</t>
        </is>
      </c>
      <c r="E19" s="30">
        <f>IFERROR(SUMIF(LTC_Income_Data!G:G,D19,LTC_Income_Data!K:K),0)</f>
        <v/>
      </c>
    </row>
    <row r="20">
      <c r="A20" s="5" t="inlineStr">
        <is>
          <t>Emma Sutherland</t>
        </is>
      </c>
      <c r="B20" s="28">
        <f>IFERROR(SUMIF(LTC_Income_Data!F:F,A20,LTC_Income_Data!M:M),0)</f>
        <v/>
      </c>
      <c r="D20" s="5" t="inlineStr">
        <is>
          <t>Palmerston North</t>
        </is>
      </c>
      <c r="E20" s="28">
        <f>IFERROR(SUMIF(LTC_Income_Data!G:G,D20,LTC_Income_Data!K:K),0)</f>
        <v/>
      </c>
    </row>
    <row r="21">
      <c r="A21" s="12" t="inlineStr">
        <is>
          <t>Ngaire Ropata</t>
        </is>
      </c>
      <c r="B21" s="30">
        <f>IFERROR(SUMIF(LTC_Income_Data!F:F,A21,LTC_Income_Data!M:M),0)</f>
        <v/>
      </c>
      <c r="D21" s="12" t="inlineStr">
        <is>
          <t>Rotorua</t>
        </is>
      </c>
      <c r="E21" s="30">
        <f>IFERROR(SUMIF(LTC_Income_Data!G:G,D21,LTC_Income_Data!K:K),0)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18" customWidth="1" min="3" max="3"/>
    <col width="18" customWidth="1" min="4" max="4"/>
    <col width="14" customWidth="1" min="5" max="5"/>
    <col width="40" customWidth="1" min="6" max="6"/>
  </cols>
  <sheetData>
    <row r="1" ht="30" customHeight="1">
      <c r="A1" s="1" t="inlineStr">
        <is>
          <t>LTC Reference Lists – Data Validation &amp; NZ Settings</t>
        </is>
      </c>
      <c r="B1" s="24" t="n"/>
      <c r="C1" s="24" t="n"/>
      <c r="D1" s="24" t="n"/>
      <c r="E1" s="24" t="n"/>
      <c r="F1" s="25" t="n"/>
    </row>
    <row r="2">
      <c r="A2" s="2" t="inlineStr">
        <is>
          <t>Shareholder Name</t>
        </is>
      </c>
      <c r="B2" s="2" t="inlineStr">
        <is>
          <t>City</t>
        </is>
      </c>
      <c r="C2" s="2" t="inlineStr">
        <is>
          <t>Income Type</t>
        </is>
      </c>
      <c r="D2" s="2" t="inlineStr">
        <is>
          <t>GST Registered?</t>
        </is>
      </c>
      <c r="E2" s="2" t="inlineStr">
        <is>
          <t>Ownership %</t>
        </is>
      </c>
      <c r="F2" s="2" t="inlineStr">
        <is>
          <t>Notes</t>
        </is>
      </c>
    </row>
    <row r="3">
      <c r="A3" s="5" t="inlineStr">
        <is>
          <t>Aroha Ngata</t>
        </is>
      </c>
      <c r="B3" s="5" t="inlineStr">
        <is>
          <t>Auckland</t>
        </is>
      </c>
      <c r="C3" s="5" t="inlineStr">
        <is>
          <t>Consulting</t>
        </is>
      </c>
      <c r="D3" s="4" t="inlineStr">
        <is>
          <t>Yes</t>
        </is>
      </c>
      <c r="E3" s="4" t="inlineStr">
        <is>
          <t>50%</t>
        </is>
      </c>
      <c r="F3" s="5" t="inlineStr">
        <is>
          <t>GST No. 123-456-789</t>
        </is>
      </c>
    </row>
    <row r="4">
      <c r="A4" s="12" t="inlineStr">
        <is>
          <t>Liam Tane</t>
        </is>
      </c>
      <c r="B4" s="12" t="inlineStr">
        <is>
          <t>Wellington</t>
        </is>
      </c>
      <c r="C4" s="12" t="inlineStr">
        <is>
          <t>Rental</t>
        </is>
      </c>
      <c r="D4" s="11" t="inlineStr">
        <is>
          <t>No</t>
        </is>
      </c>
      <c r="E4" s="11" t="inlineStr">
        <is>
          <t>33.33%</t>
        </is>
      </c>
      <c r="F4" s="12" t="inlineStr">
        <is>
          <t>Residential rental; below GST threshold</t>
        </is>
      </c>
    </row>
    <row r="5">
      <c r="A5" s="5" t="inlineStr">
        <is>
          <t>Charlotte Reid</t>
        </is>
      </c>
      <c r="B5" s="5" t="inlineStr">
        <is>
          <t>Christchurch</t>
        </is>
      </c>
      <c r="C5" s="5" t="inlineStr">
        <is>
          <t>Contracting</t>
        </is>
      </c>
      <c r="D5" s="4" t="inlineStr">
        <is>
          <t>Yes</t>
        </is>
      </c>
      <c r="E5" s="4" t="inlineStr">
        <is>
          <t>25%</t>
        </is>
      </c>
      <c r="F5" s="5" t="inlineStr">
        <is>
          <t>IRD No. 345-678-901</t>
        </is>
      </c>
    </row>
    <row r="6">
      <c r="A6" s="12" t="inlineStr">
        <is>
          <t>Manaia Parata</t>
        </is>
      </c>
      <c r="B6" s="12" t="inlineStr">
        <is>
          <t>Hamilton</t>
        </is>
      </c>
      <c r="C6" s="12" t="inlineStr">
        <is>
          <t>Franchise</t>
        </is>
      </c>
      <c r="D6" s="11" t="inlineStr">
        <is>
          <t>Yes</t>
        </is>
      </c>
      <c r="E6" s="11" t="inlineStr">
        <is>
          <t>50%</t>
        </is>
      </c>
      <c r="F6" s="12" t="inlineStr">
        <is>
          <t>Master franchise agreement</t>
        </is>
      </c>
    </row>
    <row r="7">
      <c r="A7" s="5" t="inlineStr">
        <is>
          <t>Sophie Whyte</t>
        </is>
      </c>
      <c r="B7" s="5" t="inlineStr">
        <is>
          <t>Tauranga</t>
        </is>
      </c>
      <c r="C7" s="5" t="inlineStr">
        <is>
          <t>Commission</t>
        </is>
      </c>
      <c r="D7" s="4" t="inlineStr">
        <is>
          <t>No</t>
        </is>
      </c>
      <c r="E7" s="4" t="inlineStr">
        <is>
          <t>100%</t>
        </is>
      </c>
      <c r="F7" s="5" t="inlineStr">
        <is>
          <t>Commission-only structure</t>
        </is>
      </c>
    </row>
    <row r="8">
      <c r="A8" s="12" t="inlineStr">
        <is>
          <t>Hemi Walker</t>
        </is>
      </c>
      <c r="B8" s="12" t="inlineStr">
        <is>
          <t>Dunedin</t>
        </is>
      </c>
      <c r="C8" s="12" t="inlineStr">
        <is>
          <t>Project</t>
        </is>
      </c>
      <c r="D8" s="11" t="inlineStr">
        <is>
          <t>Yes</t>
        </is>
      </c>
      <c r="E8" s="11" t="inlineStr">
        <is>
          <t>50%</t>
        </is>
      </c>
      <c r="F8" s="12" t="inlineStr">
        <is>
          <t>Project-based income</t>
        </is>
      </c>
    </row>
    <row r="9">
      <c r="A9" s="5" t="inlineStr">
        <is>
          <t>Olivia Marsh</t>
        </is>
      </c>
      <c r="B9" s="5" t="inlineStr">
        <is>
          <t>Napier</t>
        </is>
      </c>
      <c r="C9" s="5" t="inlineStr">
        <is>
          <t>Royalty</t>
        </is>
      </c>
      <c r="D9" s="4" t="inlineStr">
        <is>
          <t>No</t>
        </is>
      </c>
      <c r="E9" s="4" t="inlineStr">
        <is>
          <t>100%</t>
        </is>
      </c>
      <c r="F9" s="5" t="inlineStr">
        <is>
          <t>IP licence; no GST on royalties</t>
        </is>
      </c>
    </row>
    <row r="10">
      <c r="A10" s="12" t="inlineStr">
        <is>
          <t>Tama Hauraki</t>
        </is>
      </c>
      <c r="B10" s="12" t="inlineStr">
        <is>
          <t>Nelson</t>
        </is>
      </c>
      <c r="C10" s="12" t="inlineStr">
        <is>
          <t>Services</t>
        </is>
      </c>
      <c r="D10" s="11" t="inlineStr">
        <is>
          <t>Yes</t>
        </is>
      </c>
      <c r="E10" s="11" t="inlineStr">
        <is>
          <t>50%</t>
        </is>
      </c>
      <c r="F10" s="12" t="inlineStr">
        <is>
          <t>GST No. 890-123-456</t>
        </is>
      </c>
    </row>
    <row r="11">
      <c r="A11" s="5" t="inlineStr">
        <is>
          <t>Emma Sutherland</t>
        </is>
      </c>
      <c r="B11" s="5" t="inlineStr">
        <is>
          <t>Palmerston North</t>
        </is>
      </c>
      <c r="C11" s="5" t="inlineStr">
        <is>
          <t>Seasonal</t>
        </is>
      </c>
      <c r="D11" s="4" t="inlineStr">
        <is>
          <t>No</t>
        </is>
      </c>
      <c r="E11" s="4" t="inlineStr">
        <is>
          <t>25%</t>
        </is>
      </c>
      <c r="F11" s="5" t="inlineStr">
        <is>
          <t>Seasonal kiwifruit income</t>
        </is>
      </c>
    </row>
    <row r="12">
      <c r="A12" s="12" t="inlineStr">
        <is>
          <t>Ngaire Ropata</t>
        </is>
      </c>
      <c r="B12" s="12" t="inlineStr">
        <is>
          <t>Rotorua</t>
        </is>
      </c>
      <c r="C12" s="12" t="inlineStr">
        <is>
          <t>Services</t>
        </is>
      </c>
      <c r="D12" s="11" t="inlineStr">
        <is>
          <t>Yes</t>
        </is>
      </c>
      <c r="E12" s="11" t="inlineStr">
        <is>
          <t>33.33%</t>
        </is>
      </c>
      <c r="F12" s="12" t="inlineStr">
        <is>
          <t>Mixed services; NZBN 9429050123456</t>
        </is>
      </c>
    </row>
    <row r="13"/>
    <row r="14"/>
    <row r="15">
      <c r="A15" s="17" t="inlineStr">
        <is>
          <t>NZ LTC Tax &amp; GST Reference Notes</t>
        </is>
      </c>
      <c r="B15" s="24" t="n"/>
      <c r="C15" s="24" t="n"/>
      <c r="D15" s="24" t="n"/>
      <c r="E15" s="24" t="n"/>
      <c r="F15" s="25" t="n"/>
    </row>
    <row r="16">
      <c r="A16" s="14" t="inlineStr">
        <is>
          <t>GST Registration Threshold</t>
        </is>
      </c>
      <c r="B16" s="5" t="inlineStr">
        <is>
          <t>$60,000 annual taxable supplies</t>
        </is>
      </c>
      <c r="C16" s="24" t="n"/>
      <c r="D16" s="24" t="n"/>
      <c r="E16" s="24" t="n"/>
      <c r="F16" s="25" t="n"/>
    </row>
    <row r="17">
      <c r="A17" s="15" t="inlineStr">
        <is>
          <t>GST Rate</t>
        </is>
      </c>
      <c r="B17" s="12" t="inlineStr">
        <is>
          <t>15% on taxable supplies (excluding exempt)</t>
        </is>
      </c>
      <c r="C17" s="24" t="n"/>
      <c r="D17" s="24" t="n"/>
      <c r="E17" s="24" t="n"/>
      <c r="F17" s="25" t="n"/>
    </row>
    <row r="18">
      <c r="A18" s="14" t="inlineStr">
        <is>
          <t>Record Retention Period</t>
        </is>
      </c>
      <c r="B18" s="5" t="inlineStr">
        <is>
          <t>7 years (Inland Revenue requirement)</t>
        </is>
      </c>
      <c r="C18" s="24" t="n"/>
      <c r="D18" s="24" t="n"/>
      <c r="E18" s="24" t="n"/>
      <c r="F18" s="25" t="n"/>
    </row>
    <row r="19">
      <c r="A19" s="15" t="inlineStr">
        <is>
          <t>Balance Date</t>
        </is>
      </c>
      <c r="B19" s="12" t="inlineStr">
        <is>
          <t>31 March (standard NZ tax year)</t>
        </is>
      </c>
      <c r="C19" s="24" t="n"/>
      <c r="D19" s="24" t="n"/>
      <c r="E19" s="24" t="n"/>
      <c r="F19" s="25" t="n"/>
    </row>
    <row r="20">
      <c r="A20" s="14" t="inlineStr">
        <is>
          <t>LTC Eligibility</t>
        </is>
      </c>
      <c r="B20" s="5" t="inlineStr">
        <is>
          <t>Max 5 look-through counted owners; no corporate owners</t>
        </is>
      </c>
      <c r="C20" s="24" t="n"/>
      <c r="D20" s="24" t="n"/>
      <c r="E20" s="24" t="n"/>
      <c r="F20" s="25" t="n"/>
    </row>
    <row r="21">
      <c r="A21" s="15" t="inlineStr">
        <is>
          <t>Allocated Income Basis</t>
        </is>
      </c>
      <c r="B21" s="12" t="inlineStr">
        <is>
          <t>Each owner includes their share in personal return (IR3)</t>
        </is>
      </c>
      <c r="C21" s="24" t="n"/>
      <c r="D21" s="24" t="n"/>
      <c r="E21" s="24" t="n"/>
      <c r="F21" s="25" t="n"/>
    </row>
    <row r="22">
      <c r="A22" s="14" t="inlineStr">
        <is>
          <t>Loss Carry-Forward</t>
        </is>
      </c>
      <c r="B22" s="5" t="inlineStr">
        <is>
          <t>LTC losses allocated to owners per ownership %; offset against other income</t>
        </is>
      </c>
      <c r="C22" s="24" t="n"/>
      <c r="D22" s="24" t="n"/>
      <c r="E22" s="24" t="n"/>
      <c r="F22" s="25" t="n"/>
    </row>
    <row r="23">
      <c r="A23" s="15" t="inlineStr">
        <is>
          <t>NZBN Format</t>
        </is>
      </c>
      <c r="B23" s="12" t="inlineStr">
        <is>
          <t>13-digit number issued by the New Zealand Companies Office</t>
        </is>
      </c>
      <c r="C23" s="24" t="n"/>
      <c r="D23" s="24" t="n"/>
      <c r="E23" s="24" t="n"/>
      <c r="F23" s="25" t="n"/>
    </row>
    <row r="24">
      <c r="A24" s="14" t="inlineStr">
        <is>
          <t>IRD Number Format</t>
        </is>
      </c>
      <c r="B24" s="5" t="inlineStr">
        <is>
          <t>8 or 9 digits; format 123-456-789 or 12-345-678</t>
        </is>
      </c>
      <c r="C24" s="24" t="n"/>
      <c r="D24" s="24" t="n"/>
      <c r="E24" s="24" t="n"/>
      <c r="F24" s="25" t="n"/>
    </row>
    <row r="25">
      <c r="A25" s="15" t="inlineStr">
        <is>
          <t>Filing Deadline</t>
        </is>
      </c>
      <c r="B25" s="12" t="inlineStr">
        <is>
          <t>7 July (extension via tax agent may apply)</t>
        </is>
      </c>
      <c r="C25" s="24" t="n"/>
      <c r="D25" s="24" t="n"/>
      <c r="E25" s="24" t="n"/>
      <c r="F25" s="25" t="n"/>
    </row>
  </sheetData>
  <mergeCells count="12">
    <mergeCell ref="A1:F1"/>
    <mergeCell ref="A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selection activeCell="A1" sqref="A1"/>
    </sheetView>
  </sheetViews>
  <sheetFormatPr baseColWidth="8" defaultRowHeight="15"/>
  <cols>
    <col width="28" customWidth="1" min="1" max="1"/>
    <col width="70" customWidth="1" min="2" max="2"/>
  </cols>
  <sheetData>
    <row r="1" ht="30" customHeight="1">
      <c r="A1" s="1" t="inlineStr">
        <is>
          <t>Instructions – NZ LTC Income Workbook Guide</t>
        </is>
      </c>
      <c r="B1" s="25" t="n"/>
    </row>
    <row r="2">
      <c r="A2" s="18" t="inlineStr">
        <is>
          <t>Sheet</t>
        </is>
      </c>
      <c r="B2" s="18" t="inlineStr">
        <is>
          <t>Description</t>
        </is>
      </c>
    </row>
    <row r="3" ht="28" customHeight="1">
      <c r="A3" s="19" t="inlineStr">
        <is>
          <t>LTC_Income_Data</t>
        </is>
      </c>
      <c r="B3" s="20" t="inlineStr">
        <is>
          <t>Enter each LTC income or expense transaction. Columns I and J (Gross Income and Deductible Expenses) are input cells (yellow). Columns B, K, M, and N are calculated automatically. Use DD/MM/YYYY date format.</t>
        </is>
      </c>
    </row>
    <row r="4" ht="28" customHeight="1">
      <c r="A4" s="21" t="inlineStr">
        <is>
          <t>LTC_Summary</t>
        </is>
      </c>
      <c r="B4" s="22" t="inlineStr">
        <is>
          <t>Dashboard showing totals, counts, and charts. Income by Shareholder and Income by City update automatically. No manual entry needed.</t>
        </is>
      </c>
    </row>
    <row r="5" ht="28" customHeight="1">
      <c r="A5" s="19" t="inlineStr">
        <is>
          <t>Lookup_Lists</t>
        </is>
      </c>
      <c r="B5" s="20" t="inlineStr">
        <is>
          <t>Reference data for data validation dropdowns (City, Income Type). Also includes NZ GST and LTC compliance notes for reference.</t>
        </is>
      </c>
    </row>
    <row r="6">
      <c r="A6" s="23" t="inlineStr"/>
      <c r="B6" s="23" t="inlineStr"/>
    </row>
    <row r="7">
      <c r="A7" s="18" t="inlineStr">
        <is>
          <t>Column</t>
        </is>
      </c>
      <c r="B7" s="18" t="inlineStr">
        <is>
          <t>LTC_Income_Data Guidance</t>
        </is>
      </c>
    </row>
    <row r="8" ht="28" customHeight="1">
      <c r="A8" s="21" t="inlineStr">
        <is>
          <t>Date (A)</t>
        </is>
      </c>
      <c r="B8" s="22" t="inlineStr">
        <is>
          <t>Transaction or period-end date in DD/MM/YYYY format.</t>
        </is>
      </c>
    </row>
    <row r="9" ht="28" customHeight="1">
      <c r="A9" s="19" t="inlineStr">
        <is>
          <t>Financial Year (B)</t>
        </is>
      </c>
      <c r="B9" s="20" t="inlineStr">
        <is>
          <t>Auto-calculated: NZ tax year runs 1 April–31 March. E.g. 15/01/2026 = 2025/2026.</t>
        </is>
      </c>
    </row>
    <row r="10" ht="28" customHeight="1">
      <c r="A10" s="21" t="inlineStr">
        <is>
          <t>Company Name (C)</t>
        </is>
      </c>
      <c r="B10" s="22" t="inlineStr">
        <is>
          <t>Full legal name of the LTC as registered on the NZ Companies Register.</t>
        </is>
      </c>
    </row>
    <row r="11" ht="28" customHeight="1">
      <c r="A11" s="19" t="inlineStr">
        <is>
          <t>NZBN (D)</t>
        </is>
      </c>
      <c r="B11" s="20" t="inlineStr">
        <is>
          <t>13-digit New Zealand Business Number from companies.govt.nz.</t>
        </is>
      </c>
    </row>
    <row r="12" ht="28" customHeight="1">
      <c r="A12" s="21" t="inlineStr">
        <is>
          <t>IRD Number (E)</t>
        </is>
      </c>
      <c r="B12" s="22" t="inlineStr">
        <is>
          <t>8 or 9-digit IRD number (format: 123-456-789).</t>
        </is>
      </c>
    </row>
    <row r="13" ht="28" customHeight="1">
      <c r="A13" s="19" t="inlineStr">
        <is>
          <t>Shareholder (F)</t>
        </is>
      </c>
      <c r="B13" s="20" t="inlineStr">
        <is>
          <t>Full name of the look-through owner receiving the allocated income.</t>
        </is>
      </c>
    </row>
    <row r="14" ht="28" customHeight="1">
      <c r="A14" s="21" t="inlineStr">
        <is>
          <t>City (G)</t>
        </is>
      </c>
      <c r="B14" s="22" t="inlineStr">
        <is>
          <t>City where the shareholder or business activity is located. Use dropdown.</t>
        </is>
      </c>
    </row>
    <row r="15" ht="28" customHeight="1">
      <c r="A15" s="19" t="inlineStr">
        <is>
          <t>Income Type (H)</t>
        </is>
      </c>
      <c r="B15" s="20" t="inlineStr">
        <is>
          <t>Select from dropdown: Consulting, Contracting, Rental, Commission, Project, Services, Royalty, Franchise, Seasonal.</t>
        </is>
      </c>
    </row>
    <row r="16" ht="28" customHeight="1">
      <c r="A16" s="21" t="inlineStr">
        <is>
          <t>Gross Income (I)</t>
        </is>
      </c>
      <c r="B16" s="22" t="inlineStr">
        <is>
          <t>Total gross receipts for the period, in NZD. Input cell.</t>
        </is>
      </c>
    </row>
    <row r="17" ht="28" customHeight="1">
      <c r="A17" s="19" t="inlineStr">
        <is>
          <t>Deductible Expenses (J)</t>
        </is>
      </c>
      <c r="B17" s="20" t="inlineStr">
        <is>
          <t>Allowable deductible expenses per the Income Tax Act 2007. Input cell.</t>
        </is>
      </c>
    </row>
    <row r="18" ht="28" customHeight="1">
      <c r="A18" s="21" t="inlineStr">
        <is>
          <t>Net Income/(Loss) (K)</t>
        </is>
      </c>
      <c r="B18" s="22" t="inlineStr">
        <is>
          <t>Auto-calculated: Gross Income minus Deductible Expenses. Negative = loss.</t>
        </is>
      </c>
    </row>
    <row r="19" ht="28" customHeight="1">
      <c r="A19" s="19" t="inlineStr">
        <is>
          <t>Ownership % (L)</t>
        </is>
      </c>
      <c r="B19" s="20" t="inlineStr">
        <is>
          <t>The shareholder's ownership percentage in the LTC (e.g. 0.50 for 50%).</t>
        </is>
      </c>
    </row>
    <row r="20" ht="28" customHeight="1">
      <c r="A20" s="21" t="inlineStr">
        <is>
          <t>Allocated Share (M)</t>
        </is>
      </c>
      <c r="B20" s="22" t="inlineStr">
        <is>
          <t>Auto-calculated: Net Income multiplied by Ownership %. This flows to the shareholder's IR3.</t>
        </is>
      </c>
    </row>
    <row r="21" ht="28" customHeight="1">
      <c r="A21" s="19" t="inlineStr">
        <is>
          <t>Taxable? (N)</t>
        </is>
      </c>
      <c r="B21" s="20" t="inlineStr">
        <is>
          <t>Auto-calculated: Yes if Allocated Share &gt; $0, No if zero or a loss.</t>
        </is>
      </c>
    </row>
    <row r="22" ht="28" customHeight="1">
      <c r="A22" s="21" t="inlineStr">
        <is>
          <t>Notes (O)</t>
        </is>
      </c>
      <c r="B22" s="22" t="inlineStr">
        <is>
          <t>Free-text notes: GST status, contract details, or Inland Revenue references.</t>
        </is>
      </c>
    </row>
    <row r="23">
      <c r="A23" s="23" t="inlineStr"/>
      <c r="B23" s="23" t="inlineStr"/>
    </row>
    <row r="24">
      <c r="A24" s="18" t="inlineStr">
        <is>
          <t>Key NZ Rules</t>
        </is>
      </c>
      <c r="B24" s="18" t="inlineStr">
        <is>
          <t>Details</t>
        </is>
      </c>
    </row>
    <row r="25" ht="28" customHeight="1">
      <c r="A25" s="19" t="inlineStr">
        <is>
          <t>GST Threshold</t>
        </is>
      </c>
      <c r="B25" s="20" t="inlineStr">
        <is>
          <t>Register for GST if turnover exceeds $60,000 in any 12-month period. Rate: 15%.</t>
        </is>
      </c>
    </row>
    <row r="26" ht="28" customHeight="1">
      <c r="A26" s="21" t="inlineStr">
        <is>
          <t>LTC Rules</t>
        </is>
      </c>
      <c r="B26" s="22" t="inlineStr">
        <is>
          <t>Maximum 5 look-through counted owners. Each files their share in their IR3. Losses flow through to owners.</t>
        </is>
      </c>
    </row>
    <row r="27" ht="28" customHeight="1">
      <c r="A27" s="19" t="inlineStr">
        <is>
          <t>Balance Date</t>
        </is>
      </c>
      <c r="B27" s="20" t="inlineStr">
        <is>
          <t>Standard NZ balance date is 31 March. Non-standard dates require IR approval.</t>
        </is>
      </c>
    </row>
    <row r="28" ht="28" customHeight="1">
      <c r="A28" s="21" t="inlineStr">
        <is>
          <t>Record Keeping</t>
        </is>
      </c>
      <c r="B28" s="22" t="inlineStr">
        <is>
          <t>Retain all supporting records for 7 years per Inland Revenue requirements.</t>
        </is>
      </c>
    </row>
    <row r="29" ht="28" customHeight="1">
      <c r="A29" s="19" t="inlineStr">
        <is>
          <t>Disclaimer</t>
        </is>
      </c>
      <c r="B29" s="20" t="inlineStr">
        <is>
          <t>This workbook is a guide only. Obtain advice from a registered NZ tax agent or chartered accountant.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2026-06-18T14:41:59Z</dcterms:created>
  <dcterms:modified xmlns:dcterms="http://purl.org/dc/terms/" xmlns:xsi="http://www.w3.org/2001/XMLSchema-instance" xsi:type="dcterms:W3CDTF">2026-06-18T14:41:59Z</dcterms:modified>
</cp:coreProperties>
</file>