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x Data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0843D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5" fontId="4" fillId="6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10" fontId="5" fillId="0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right" vertical="center"/>
    </xf>
    <xf numFmtId="0" fontId="0" fillId="5" borderId="1" pivotButton="0" quotePrefix="0" xfId="0"/>
    <xf numFmtId="0" fontId="5" fillId="3" borderId="1" applyAlignment="1" pivotButton="0" quotePrefix="0" xfId="0">
      <alignment horizontal="left" vertical="center"/>
    </xf>
    <xf numFmtId="0" fontId="0" fillId="3" borderId="1" pivotButton="0" quotePrefix="0" xfId="0"/>
    <xf numFmtId="10" fontId="3" fillId="4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4">
    <dxf>
      <font>
        <b val="1"/>
        <color rgb="0016A34A"/>
        <sz val="10"/>
      </font>
      <fill>
        <patternFill patternType="solid">
          <fgColor rgb="00DCFCE7"/>
        </patternFill>
      </fill>
    </dxf>
    <dxf>
      <font>
        <b val="1"/>
        <color rgb="00DC2626"/>
        <sz val="10"/>
      </font>
      <fill>
        <patternFill patternType="solid">
          <fgColor rgb="00FEE2E2"/>
        </patternFill>
      </fill>
    </dxf>
    <dxf>
      <font>
        <color rgb="0016A34A"/>
        <sz val="10"/>
      </font>
      <fill>
        <patternFill patternType="solid">
          <fgColor rgb="00DCFCE7"/>
        </patternFill>
      </fill>
    </dxf>
    <dxf>
      <font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Taxpayer Tax Comparison — Prior Year RIT vs Provisional Tax Paid vs Estimated RIT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'Summary'!B17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'Summary'!$A$18:$A$26</f>
            </numRef>
          </cat>
          <val>
            <numRef>
              <f>'Summary'!$B$18:$B$26</f>
            </numRef>
          </val>
        </ser>
        <ser>
          <idx val="1"/>
          <order val="1"/>
          <tx>
            <strRef>
              <f>'Summary'!C17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'Summary'!$A$18:$A$26</f>
            </numRef>
          </cat>
          <val>
            <numRef>
              <f>'Summary'!$C$18:$C$26</f>
            </numRef>
          </val>
        </ser>
        <ser>
          <idx val="2"/>
          <order val="2"/>
          <tx>
            <strRef>
              <f>'Summary'!D17</f>
            </strRef>
          </tx>
          <spPr>
            <a:solidFill xmlns:a="http://schemas.openxmlformats.org/drawingml/2006/main">
              <a:srgbClr val="0EA5E9"/>
            </a:solidFill>
            <a:ln xmlns:a="http://schemas.openxmlformats.org/drawingml/2006/main">
              <a:prstDash val="solid"/>
            </a:ln>
          </spPr>
          <cat>
            <numRef>
              <f>'Summary'!$A$18:$A$26</f>
            </numRef>
          </cat>
          <val>
            <numRef>
              <f>'Summary'!$D$18:$D$26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Taxpayer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(NZD)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Safe Harbour Status — Taxpayer Distribution</a:t>
            </a:r>
          </a:p>
        </rich>
      </tx>
    </title>
    <plotArea>
      <pieChart>
        <varyColors val="1"/>
        <ser>
          <idx val="0"/>
          <order val="0"/>
          <tx>
            <strRef>
              <f>'Summary'!B29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0843D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'Summary'!$A$30:$A$31</f>
            </numRef>
          </cat>
          <val>
            <numRef>
              <f>'Summary'!$B$30:$B$31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29</row>
      <rowOff>0</rowOff>
    </from>
    <ext cx="1008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29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6" customWidth="1" min="3" max="3"/>
    <col width="16" customWidth="1" min="4" max="4"/>
    <col width="18" customWidth="1" min="5" max="5"/>
    <col width="14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20" customWidth="1" min="12" max="12"/>
    <col width="24" customWidth="1" min="13" max="13"/>
    <col width="28" customWidth="1" min="14" max="14"/>
  </cols>
  <sheetData>
    <row r="1" ht="36" customHeight="1">
      <c r="A1" s="1" t="inlineStr">
        <is>
          <t>Provisional Tax Safe Harbour Calculator — New Zealand 2026</t>
        </is>
      </c>
    </row>
    <row r="2" ht="40" customHeight="1">
      <c r="A2" s="2" t="inlineStr">
        <is>
          <t>Taxpayer Name</t>
        </is>
      </c>
      <c r="B2" s="2" t="inlineStr">
        <is>
          <t>City</t>
        </is>
      </c>
      <c r="C2" s="2" t="inlineStr">
        <is>
          <t>Entity Type</t>
        </is>
      </c>
      <c r="D2" s="2" t="inlineStr">
        <is>
          <t>IRD Number</t>
        </is>
      </c>
      <c r="E2" s="2" t="inlineStr">
        <is>
          <t>NZBN</t>
        </is>
      </c>
      <c r="F2" s="2" t="inlineStr">
        <is>
          <t>Balance Date</t>
        </is>
      </c>
      <c r="G2" s="2" t="inlineStr">
        <is>
          <t>Prior Year RIT ($)</t>
        </is>
      </c>
      <c r="H2" s="2" t="inlineStr">
        <is>
          <t>Safe Harbour
Threshold (80%)</t>
        </is>
      </c>
      <c r="I2" s="2" t="inlineStr">
        <is>
          <t>Provisional Tax
Paid to Date ($)</t>
        </is>
      </c>
      <c r="J2" s="2" t="inlineStr">
        <is>
          <t>Estimated Total
RIT ($)</t>
        </is>
      </c>
      <c r="K2" s="2" t="inlineStr">
        <is>
          <t>Terminal Tax /
(Refund Due) ($)</t>
        </is>
      </c>
      <c r="L2" s="2" t="inlineStr">
        <is>
          <t>Safe Harbour
Status</t>
        </is>
      </c>
      <c r="M2" s="2" t="inlineStr">
        <is>
          <t>Next Provisional
Instalment Due</t>
        </is>
      </c>
      <c r="N2" s="2" t="inlineStr">
        <is>
          <t>Notes</t>
        </is>
      </c>
    </row>
    <row r="3">
      <c r="A3" s="3" t="inlineStr">
        <is>
          <t>Aroha Wilson</t>
        </is>
      </c>
      <c r="B3" s="3" t="inlineStr">
        <is>
          <t>Auckland</t>
        </is>
      </c>
      <c r="C3" s="4" t="inlineStr">
        <is>
          <t>Sole Trader</t>
        </is>
      </c>
      <c r="D3" s="5" t="inlineStr">
        <is>
          <t>123-456-789</t>
        </is>
      </c>
      <c r="E3" s="5" t="inlineStr">
        <is>
          <t>9429000000001</t>
        </is>
      </c>
      <c r="F3" s="6" t="inlineStr">
        <is>
          <t>31/03/2026</t>
        </is>
      </c>
      <c r="G3" s="7" t="n">
        <v>18500</v>
      </c>
      <c r="H3" s="8">
        <f>G3*0.80</f>
        <v/>
      </c>
      <c r="I3" s="7" t="n">
        <v>16200</v>
      </c>
      <c r="J3" s="7" t="n">
        <v>19800</v>
      </c>
      <c r="K3" s="8">
        <f>J3-I3</f>
        <v/>
      </c>
      <c r="L3" s="5">
        <f>IF(I3&gt;=H3,"Within safe harbour","Below safe harbour")</f>
        <v/>
      </c>
      <c r="M3" s="5">
        <f>IF(J3&gt;H3,"Instalment required","No provisional tax due")</f>
        <v/>
      </c>
      <c r="N3" s="3" t="inlineStr"/>
    </row>
    <row r="4">
      <c r="A4" s="9" t="inlineStr">
        <is>
          <t>Liam Patel</t>
        </is>
      </c>
      <c r="B4" s="9" t="inlineStr">
        <is>
          <t>Wellington</t>
        </is>
      </c>
      <c r="C4" s="4" t="inlineStr">
        <is>
          <t>Company</t>
        </is>
      </c>
      <c r="D4" s="10" t="inlineStr">
        <is>
          <t>234-567-890</t>
        </is>
      </c>
      <c r="E4" s="10" t="inlineStr">
        <is>
          <t>9429000000002</t>
        </is>
      </c>
      <c r="F4" s="11" t="inlineStr">
        <is>
          <t>31/03/2026</t>
        </is>
      </c>
      <c r="G4" s="7" t="n">
        <v>42000</v>
      </c>
      <c r="H4" s="12">
        <f>G4*0.80</f>
        <v/>
      </c>
      <c r="I4" s="7" t="n">
        <v>35000</v>
      </c>
      <c r="J4" s="7" t="n">
        <v>45000</v>
      </c>
      <c r="K4" s="12">
        <f>J4-I4</f>
        <v/>
      </c>
      <c r="L4" s="10">
        <f>IF(I4&gt;=H4,"Within safe harbour","Below safe harbour")</f>
        <v/>
      </c>
      <c r="M4" s="10">
        <f>IF(J4&gt;H4,"Instalment required","No provisional tax due")</f>
        <v/>
      </c>
      <c r="N4" s="9" t="inlineStr"/>
    </row>
    <row r="5">
      <c r="A5" s="3" t="inlineStr">
        <is>
          <t>Charlotte Ngata</t>
        </is>
      </c>
      <c r="B5" s="3" t="inlineStr">
        <is>
          <t>Christchurch</t>
        </is>
      </c>
      <c r="C5" s="4" t="inlineStr">
        <is>
          <t>Trust</t>
        </is>
      </c>
      <c r="D5" s="5" t="inlineStr">
        <is>
          <t>345-678-901</t>
        </is>
      </c>
      <c r="E5" s="5" t="inlineStr"/>
      <c r="F5" s="6" t="inlineStr">
        <is>
          <t>31/03/2026</t>
        </is>
      </c>
      <c r="G5" s="7" t="n">
        <v>27500</v>
      </c>
      <c r="H5" s="8">
        <f>G5*0.80</f>
        <v/>
      </c>
      <c r="I5" s="7" t="n">
        <v>21000</v>
      </c>
      <c r="J5" s="7" t="n">
        <v>28000</v>
      </c>
      <c r="K5" s="8">
        <f>J5-I5</f>
        <v/>
      </c>
      <c r="L5" s="5">
        <f>IF(I5&gt;=H5,"Within safe harbour","Below safe harbour")</f>
        <v/>
      </c>
      <c r="M5" s="5">
        <f>IF(J5&gt;H5,"Instalment required","No provisional tax due")</f>
        <v/>
      </c>
      <c r="N5" s="3" t="inlineStr">
        <is>
          <t>Late payer</t>
        </is>
      </c>
    </row>
    <row r="6">
      <c r="A6" s="9" t="inlineStr">
        <is>
          <t>Manaia Brown</t>
        </is>
      </c>
      <c r="B6" s="9" t="inlineStr">
        <is>
          <t>Hamilton</t>
        </is>
      </c>
      <c r="C6" s="4" t="inlineStr">
        <is>
          <t>Sole Trader</t>
        </is>
      </c>
      <c r="D6" s="10" t="inlineStr">
        <is>
          <t>456-789-012</t>
        </is>
      </c>
      <c r="E6" s="10" t="inlineStr"/>
      <c r="F6" s="11" t="inlineStr">
        <is>
          <t>30/06/2026</t>
        </is>
      </c>
      <c r="G6" s="7" t="n">
        <v>9800</v>
      </c>
      <c r="H6" s="12">
        <f>G6*0.80</f>
        <v/>
      </c>
      <c r="I6" s="7" t="n">
        <v>8200</v>
      </c>
      <c r="J6" s="7" t="n">
        <v>10500</v>
      </c>
      <c r="K6" s="12">
        <f>J6-I6</f>
        <v/>
      </c>
      <c r="L6" s="10">
        <f>IF(I6&gt;=H6,"Within safe harbour","Below safe harbour")</f>
        <v/>
      </c>
      <c r="M6" s="10">
        <f>IF(J6&gt;H6,"Instalment required","No provisional tax due")</f>
        <v/>
      </c>
      <c r="N6" s="9" t="inlineStr"/>
    </row>
    <row r="7">
      <c r="A7" s="3" t="inlineStr">
        <is>
          <t>Sophie Taylor</t>
        </is>
      </c>
      <c r="B7" s="3" t="inlineStr">
        <is>
          <t>Tauranga</t>
        </is>
      </c>
      <c r="C7" s="4" t="inlineStr">
        <is>
          <t>Sole Trader</t>
        </is>
      </c>
      <c r="D7" s="5" t="inlineStr">
        <is>
          <t>567-890-123</t>
        </is>
      </c>
      <c r="E7" s="5" t="inlineStr"/>
      <c r="F7" s="6" t="inlineStr">
        <is>
          <t>30/06/2026</t>
        </is>
      </c>
      <c r="G7" s="7" t="n">
        <v>15200</v>
      </c>
      <c r="H7" s="8">
        <f>G7*0.80</f>
        <v/>
      </c>
      <c r="I7" s="7" t="n">
        <v>14500</v>
      </c>
      <c r="J7" s="7" t="n">
        <v>14800</v>
      </c>
      <c r="K7" s="8">
        <f>J7-I7</f>
        <v/>
      </c>
      <c r="L7" s="5">
        <f>IF(I7&gt;=H7,"Within safe harbour","Below safe harbour")</f>
        <v/>
      </c>
      <c r="M7" s="5">
        <f>IF(J7&gt;H7,"Instalment required","No provisional tax due")</f>
        <v/>
      </c>
      <c r="N7" s="3" t="inlineStr"/>
    </row>
    <row r="8">
      <c r="A8" s="9" t="inlineStr">
        <is>
          <t>Hemi Rangi</t>
        </is>
      </c>
      <c r="B8" s="9" t="inlineStr">
        <is>
          <t>Dunedin</t>
        </is>
      </c>
      <c r="C8" s="4" t="inlineStr">
        <is>
          <t>Company</t>
        </is>
      </c>
      <c r="D8" s="10" t="inlineStr">
        <is>
          <t>678-901-234</t>
        </is>
      </c>
      <c r="E8" s="10" t="inlineStr">
        <is>
          <t>9429000000006</t>
        </is>
      </c>
      <c r="F8" s="11" t="inlineStr">
        <is>
          <t>31/03/2026</t>
        </is>
      </c>
      <c r="G8" s="7" t="n">
        <v>88000</v>
      </c>
      <c r="H8" s="12">
        <f>G8*0.80</f>
        <v/>
      </c>
      <c r="I8" s="7" t="n">
        <v>65000</v>
      </c>
      <c r="J8" s="7" t="n">
        <v>92000</v>
      </c>
      <c r="K8" s="12">
        <f>J8-I8</f>
        <v/>
      </c>
      <c r="L8" s="10">
        <f>IF(I8&gt;=H8,"Within safe harbour","Below safe harbour")</f>
        <v/>
      </c>
      <c r="M8" s="10">
        <f>IF(J8&gt;H8,"Instalment required","No provisional tax due")</f>
        <v/>
      </c>
      <c r="N8" s="9" t="inlineStr">
        <is>
          <t>Large company</t>
        </is>
      </c>
    </row>
    <row r="9">
      <c r="A9" s="3" t="inlineStr">
        <is>
          <t>Olivia Cooper</t>
        </is>
      </c>
      <c r="B9" s="3" t="inlineStr">
        <is>
          <t>Napier</t>
        </is>
      </c>
      <c r="C9" s="4" t="inlineStr">
        <is>
          <t>Trust</t>
        </is>
      </c>
      <c r="D9" s="5" t="inlineStr">
        <is>
          <t>789-012-345</t>
        </is>
      </c>
      <c r="E9" s="5" t="inlineStr"/>
      <c r="F9" s="6" t="inlineStr">
        <is>
          <t>31/08/2026</t>
        </is>
      </c>
      <c r="G9" s="7" t="n">
        <v>32000</v>
      </c>
      <c r="H9" s="8">
        <f>G9*0.80</f>
        <v/>
      </c>
      <c r="I9" s="7" t="n">
        <v>30000</v>
      </c>
      <c r="J9" s="7" t="n">
        <v>31000</v>
      </c>
      <c r="K9" s="8">
        <f>J9-I9</f>
        <v/>
      </c>
      <c r="L9" s="5">
        <f>IF(I9&gt;=H9,"Within safe harbour","Below safe harbour")</f>
        <v/>
      </c>
      <c r="M9" s="5">
        <f>IF(J9&gt;H9,"Instalment required","No provisional tax due")</f>
        <v/>
      </c>
      <c r="N9" s="3" t="inlineStr"/>
    </row>
    <row r="10">
      <c r="A10" s="9" t="inlineStr">
        <is>
          <t>Tama Thompson</t>
        </is>
      </c>
      <c r="B10" s="9" t="inlineStr">
        <is>
          <t>Nelson</t>
        </is>
      </c>
      <c r="C10" s="4" t="inlineStr">
        <is>
          <t>Sole Trader</t>
        </is>
      </c>
      <c r="D10" s="10" t="inlineStr">
        <is>
          <t>890-123-456</t>
        </is>
      </c>
      <c r="E10" s="10" t="inlineStr"/>
      <c r="F10" s="11" t="inlineStr">
        <is>
          <t>31/03/2026</t>
        </is>
      </c>
      <c r="G10" s="7" t="n">
        <v>11500</v>
      </c>
      <c r="H10" s="12">
        <f>G10*0.80</f>
        <v/>
      </c>
      <c r="I10" s="7" t="n">
        <v>9000</v>
      </c>
      <c r="J10" s="7" t="n">
        <v>12000</v>
      </c>
      <c r="K10" s="12">
        <f>J10-I10</f>
        <v/>
      </c>
      <c r="L10" s="10">
        <f>IF(I10&gt;=H10,"Within safe harbour","Below safe harbour")</f>
        <v/>
      </c>
      <c r="M10" s="10">
        <f>IF(J10&gt;H10,"Instalment required","No provisional tax due")</f>
        <v/>
      </c>
      <c r="N10" s="9" t="inlineStr"/>
    </row>
    <row r="11">
      <c r="A11" s="3" t="inlineStr">
        <is>
          <t>Emma Clarke</t>
        </is>
      </c>
      <c r="B11" s="3" t="inlineStr">
        <is>
          <t>Palmerston North</t>
        </is>
      </c>
      <c r="C11" s="4" t="inlineStr">
        <is>
          <t>Company</t>
        </is>
      </c>
      <c r="D11" s="5" t="inlineStr">
        <is>
          <t>901-234-567</t>
        </is>
      </c>
      <c r="E11" s="5" t="inlineStr">
        <is>
          <t>9429000000009</t>
        </is>
      </c>
      <c r="F11" s="6" t="inlineStr">
        <is>
          <t>30/06/2026</t>
        </is>
      </c>
      <c r="G11" s="7" t="n">
        <v>55000</v>
      </c>
      <c r="H11" s="8">
        <f>G11*0.80</f>
        <v/>
      </c>
      <c r="I11" s="7" t="n">
        <v>52000</v>
      </c>
      <c r="J11" s="7" t="n">
        <v>53500</v>
      </c>
      <c r="K11" s="8">
        <f>J11-I11</f>
        <v/>
      </c>
      <c r="L11" s="5">
        <f>IF(I11&gt;=H11,"Within safe harbour","Below safe harbour")</f>
        <v/>
      </c>
      <c r="M11" s="5">
        <f>IF(J11&gt;H11,"Instalment required","No provisional tax due")</f>
        <v/>
      </c>
      <c r="N11" s="3" t="inlineStr">
        <is>
          <t>Refund expected</t>
        </is>
      </c>
    </row>
    <row r="12"/>
    <row r="13">
      <c r="A13" s="13" t="inlineStr">
        <is>
          <t>TOTALS / AVERAGES</t>
        </is>
      </c>
      <c r="B13" s="14" t="n"/>
      <c r="C13" s="14" t="n"/>
      <c r="D13" s="14" t="n"/>
      <c r="E13" s="14" t="n"/>
      <c r="F13" s="14" t="n"/>
      <c r="G13" s="15">
        <f>SUM(G3:G11)</f>
        <v/>
      </c>
      <c r="H13" s="15">
        <f>SUM(H3:H11)</f>
        <v/>
      </c>
      <c r="I13" s="15">
        <f>SUM(I3:I11)</f>
        <v/>
      </c>
      <c r="J13" s="15">
        <f>SUM(J3:J11)</f>
        <v/>
      </c>
      <c r="K13" s="15">
        <f>SUM(K3:K11)</f>
        <v/>
      </c>
      <c r="L13" s="14" t="n"/>
      <c r="M13" s="14" t="n"/>
      <c r="N13" s="14" t="n"/>
    </row>
    <row r="14">
      <c r="A14" s="16" t="inlineStr">
        <is>
          <t>% Paid vs Estimated RIT</t>
        </is>
      </c>
      <c r="B14" s="17" t="n"/>
      <c r="C14" s="17" t="n"/>
      <c r="D14" s="17" t="n"/>
      <c r="E14" s="17" t="n"/>
      <c r="F14" s="17" t="n"/>
      <c r="G14" s="17" t="n"/>
      <c r="H14" s="17" t="n"/>
      <c r="I14" s="18">
        <f>IFERROR(I13/J13,0)</f>
        <v/>
      </c>
      <c r="J14" s="17" t="n"/>
      <c r="K14" s="17" t="n"/>
      <c r="L14" s="17" t="n"/>
      <c r="M14" s="17" t="n"/>
      <c r="N14" s="17" t="n"/>
    </row>
  </sheetData>
  <mergeCells count="1">
    <mergeCell ref="A1:N1"/>
  </mergeCells>
  <conditionalFormatting sqref="L3:L11">
    <cfRule type="expression" priority="1" dxfId="0" stopIfTrue="1">
      <formula>L3="Within safe harbour"</formula>
    </cfRule>
    <cfRule type="expression" priority="2" dxfId="1" stopIfTrue="1">
      <formula>L3="Below safe harbour"</formula>
    </cfRule>
  </conditionalFormatting>
  <conditionalFormatting sqref="K3:K11">
    <cfRule type="expression" priority="3" dxfId="2" stopIfTrue="1">
      <formula>K3&lt;0</formula>
    </cfRule>
    <cfRule type="expression" priority="4" dxfId="3" stopIfTrue="1">
      <formula>K3&gt;0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40" customHeight="1">
      <c r="A1" s="1" t="inlineStr">
        <is>
          <t>Provisional Tax Safe Harbour — Summary Dashboard 2026</t>
        </is>
      </c>
    </row>
    <row r="2"/>
    <row r="3" ht="30" customHeight="1">
      <c r="A3" s="19" t="inlineStr">
        <is>
          <t>KEY PERFORMANCE INDICATORS</t>
        </is>
      </c>
      <c r="B3" s="33" t="n"/>
      <c r="C3" s="33" t="n"/>
      <c r="D3" s="33" t="n"/>
      <c r="E3" s="33" t="n"/>
      <c r="F3" s="34" t="n"/>
    </row>
    <row r="4" ht="24" customHeight="1">
      <c r="A4" s="20" t="inlineStr">
        <is>
          <t>Total Taxpayers</t>
        </is>
      </c>
      <c r="B4" s="21">
        <f>COUNTA('Tax Data'!A3:A11)</f>
        <v/>
      </c>
      <c r="C4" s="22" t="n"/>
      <c r="D4" s="22" t="n"/>
      <c r="E4" s="22" t="n"/>
      <c r="F4" s="22" t="n"/>
    </row>
    <row r="5" ht="24" customHeight="1">
      <c r="A5" s="23" t="inlineStr">
        <is>
          <t>Within Safe Harbour</t>
        </is>
      </c>
      <c r="B5" s="21">
        <f>COUNTIF('Tax Data'!L3:L11,"Within safe harbour")</f>
        <v/>
      </c>
      <c r="C5" s="24" t="n"/>
      <c r="D5" s="24" t="n"/>
      <c r="E5" s="24" t="n"/>
      <c r="F5" s="24" t="n"/>
    </row>
    <row r="6" ht="24" customHeight="1">
      <c r="A6" s="20" t="inlineStr">
        <is>
          <t>Below Safe Harbour</t>
        </is>
      </c>
      <c r="B6" s="21">
        <f>COUNTIF('Tax Data'!L3:L11,"Below safe harbour")</f>
        <v/>
      </c>
      <c r="C6" s="22" t="n"/>
      <c r="D6" s="22" t="n"/>
      <c r="E6" s="22" t="n"/>
      <c r="F6" s="22" t="n"/>
    </row>
    <row r="7" ht="24" customHeight="1">
      <c r="A7" s="23" t="inlineStr">
        <is>
          <t>Total Prior Year RIT ($)</t>
        </is>
      </c>
      <c r="B7" s="7">
        <f>SUM('Tax Data'!G3:G11)</f>
        <v/>
      </c>
      <c r="C7" s="24" t="n"/>
      <c r="D7" s="24" t="n"/>
      <c r="E7" s="24" t="n"/>
      <c r="F7" s="24" t="n"/>
    </row>
    <row r="8" ht="24" customHeight="1">
      <c r="A8" s="20" t="inlineStr">
        <is>
          <t>Total Provisional Tax Paid ($)</t>
        </is>
      </c>
      <c r="B8" s="7">
        <f>SUM('Tax Data'!I3:I11)</f>
        <v/>
      </c>
      <c r="C8" s="22" t="n"/>
      <c r="D8" s="22" t="n"/>
      <c r="E8" s="22" t="n"/>
      <c r="F8" s="22" t="n"/>
    </row>
    <row r="9" ht="24" customHeight="1">
      <c r="A9" s="23" t="inlineStr">
        <is>
          <t>Total Estimated RIT ($)</t>
        </is>
      </c>
      <c r="B9" s="7">
        <f>SUM('Tax Data'!J3:J11)</f>
        <v/>
      </c>
      <c r="C9" s="24" t="n"/>
      <c r="D9" s="24" t="n"/>
      <c r="E9" s="24" t="n"/>
      <c r="F9" s="24" t="n"/>
    </row>
    <row r="10" ht="24" customHeight="1">
      <c r="A10" s="20" t="inlineStr">
        <is>
          <t>Total Terminal Tax / (Refund) ($)</t>
        </is>
      </c>
      <c r="B10" s="7">
        <f>SUM('Tax Data'!K3:K11)</f>
        <v/>
      </c>
      <c r="C10" s="22" t="n"/>
      <c r="D10" s="22" t="n"/>
      <c r="E10" s="22" t="n"/>
      <c r="F10" s="22" t="n"/>
    </row>
    <row r="11" ht="24" customHeight="1">
      <c r="A11" s="23" t="inlineStr">
        <is>
          <t>Average Safe Harbour Threshold ($)</t>
        </is>
      </c>
      <c r="B11" s="7">
        <f>AVERAGE('Tax Data'!H3:H11)</f>
        <v/>
      </c>
      <c r="C11" s="24" t="n"/>
      <c r="D11" s="24" t="n"/>
      <c r="E11" s="24" t="n"/>
      <c r="F11" s="24" t="n"/>
    </row>
    <row r="12" ht="24" customHeight="1">
      <c r="A12" s="20" t="inlineStr">
        <is>
          <t>% Taxpayers Within Safe Harbour</t>
        </is>
      </c>
      <c r="B12" s="25">
        <f>IFERROR(B5/B4,0)</f>
        <v/>
      </c>
      <c r="C12" s="22" t="n"/>
      <c r="D12" s="22" t="n"/>
      <c r="E12" s="22" t="n"/>
      <c r="F12" s="22" t="n"/>
    </row>
    <row r="13" ht="24" customHeight="1">
      <c r="A13" s="23" t="inlineStr">
        <is>
          <t>Overall % Paid vs Estimated RIT</t>
        </is>
      </c>
      <c r="B13" s="25">
        <f>IFERROR(B6/B7,0)</f>
        <v/>
      </c>
      <c r="C13" s="24" t="n"/>
      <c r="D13" s="24" t="n"/>
      <c r="E13" s="24" t="n"/>
      <c r="F13" s="24" t="n"/>
    </row>
    <row r="14"/>
    <row r="15"/>
    <row r="16" ht="24" customHeight="1">
      <c r="A16" s="13" t="inlineStr">
        <is>
          <t>CHART DATA — Taxpayer Tax Comparison</t>
        </is>
      </c>
      <c r="B16" s="33" t="n"/>
      <c r="C16" s="33" t="n"/>
      <c r="D16" s="33" t="n"/>
      <c r="E16" s="33" t="n"/>
      <c r="F16" s="34" t="n"/>
    </row>
    <row r="17">
      <c r="A17" s="26" t="inlineStr">
        <is>
          <t>Taxpayer</t>
        </is>
      </c>
      <c r="B17" s="26" t="inlineStr">
        <is>
          <t>Prior Year RIT ($)</t>
        </is>
      </c>
      <c r="C17" s="26" t="inlineStr">
        <is>
          <t>Provisional Tax Paid ($)</t>
        </is>
      </c>
      <c r="D17" s="26" t="inlineStr">
        <is>
          <t>Estimated Total RIT ($)</t>
        </is>
      </c>
    </row>
    <row r="18">
      <c r="A18" s="9" t="inlineStr">
        <is>
          <t>Aroha Wilson</t>
        </is>
      </c>
      <c r="B18" s="12" t="n">
        <v>18500</v>
      </c>
      <c r="C18" s="12" t="n">
        <v>16200</v>
      </c>
      <c r="D18" s="12" t="n">
        <v>19800</v>
      </c>
    </row>
    <row r="19">
      <c r="A19" s="3" t="inlineStr">
        <is>
          <t>Liam Patel</t>
        </is>
      </c>
      <c r="B19" s="8" t="n">
        <v>42000</v>
      </c>
      <c r="C19" s="8" t="n">
        <v>35000</v>
      </c>
      <c r="D19" s="8" t="n">
        <v>45000</v>
      </c>
    </row>
    <row r="20">
      <c r="A20" s="9" t="inlineStr">
        <is>
          <t>Charlotte Ngata</t>
        </is>
      </c>
      <c r="B20" s="12" t="n">
        <v>27500</v>
      </c>
      <c r="C20" s="12" t="n">
        <v>21000</v>
      </c>
      <c r="D20" s="12" t="n">
        <v>28000</v>
      </c>
    </row>
    <row r="21">
      <c r="A21" s="3" t="inlineStr">
        <is>
          <t>Manaia Brown</t>
        </is>
      </c>
      <c r="B21" s="8" t="n">
        <v>9800</v>
      </c>
      <c r="C21" s="8" t="n">
        <v>8200</v>
      </c>
      <c r="D21" s="8" t="n">
        <v>10500</v>
      </c>
    </row>
    <row r="22">
      <c r="A22" s="9" t="inlineStr">
        <is>
          <t>Sophie Taylor</t>
        </is>
      </c>
      <c r="B22" s="12" t="n">
        <v>15200</v>
      </c>
      <c r="C22" s="12" t="n">
        <v>14500</v>
      </c>
      <c r="D22" s="12" t="n">
        <v>14800</v>
      </c>
    </row>
    <row r="23">
      <c r="A23" s="3" t="inlineStr">
        <is>
          <t>Hemi Rangi</t>
        </is>
      </c>
      <c r="B23" s="8" t="n">
        <v>88000</v>
      </c>
      <c r="C23" s="8" t="n">
        <v>65000</v>
      </c>
      <c r="D23" s="8" t="n">
        <v>92000</v>
      </c>
    </row>
    <row r="24">
      <c r="A24" s="9" t="inlineStr">
        <is>
          <t>Olivia Cooper</t>
        </is>
      </c>
      <c r="B24" s="12" t="n">
        <v>32000</v>
      </c>
      <c r="C24" s="12" t="n">
        <v>30000</v>
      </c>
      <c r="D24" s="12" t="n">
        <v>31000</v>
      </c>
    </row>
    <row r="25">
      <c r="A25" s="3" t="inlineStr">
        <is>
          <t>Tama Thompson</t>
        </is>
      </c>
      <c r="B25" s="8" t="n">
        <v>11500</v>
      </c>
      <c r="C25" s="8" t="n">
        <v>9000</v>
      </c>
      <c r="D25" s="8" t="n">
        <v>12000</v>
      </c>
    </row>
    <row r="26">
      <c r="A26" s="9" t="inlineStr">
        <is>
          <t>Emma Clarke</t>
        </is>
      </c>
      <c r="B26" s="12" t="n">
        <v>55000</v>
      </c>
      <c r="C26" s="12" t="n">
        <v>52000</v>
      </c>
      <c r="D26" s="12" t="n">
        <v>53500</v>
      </c>
    </row>
    <row r="27"/>
    <row r="28"/>
    <row r="29">
      <c r="A29" s="27" t="inlineStr">
        <is>
          <t>Safe Harbour Status</t>
        </is>
      </c>
      <c r="B29" s="27" t="inlineStr">
        <is>
          <t>Count</t>
        </is>
      </c>
    </row>
    <row r="30">
      <c r="A30" s="28" t="inlineStr">
        <is>
          <t>Within Safe Harbour</t>
        </is>
      </c>
      <c r="B30" s="28">
        <f>COUNTIF('Tax Data'!L3:L11,"Within safe harbour")</f>
        <v/>
      </c>
    </row>
    <row r="31">
      <c r="A31" s="28" t="inlineStr">
        <is>
          <t>Below Safe Harbour</t>
        </is>
      </c>
      <c r="B31" s="28">
        <f>COUNTIF('Tax Data'!L3:L11,"Below safe harbour")</f>
        <v/>
      </c>
    </row>
  </sheetData>
  <mergeCells count="3">
    <mergeCell ref="A1:F1"/>
    <mergeCell ref="A3:F3"/>
    <mergeCell ref="A16:F16"/>
  </mergeCells>
  <conditionalFormatting sqref="B5">
    <cfRule type="expression" priority="1" dxfId="0" stopIfTrue="1">
      <formula>B5=B4</formula>
    </cfRule>
  </conditionalFormatting>
  <conditionalFormatting sqref="B11">
    <cfRule type="expression" priority="2" dxfId="0" stopIfTrue="1">
      <formula>B11&lt;0</formula>
    </cfRule>
    <cfRule type="expression" priority="3" dxfId="1" stopIfTrue="1">
      <formula>B11&gt;0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 ht="40" customHeight="1">
      <c r="A1" s="1" t="inlineStr">
        <is>
          <t>Instructions — Provisional Tax Safe Harbour Calculator (New Zealand 2026)</t>
        </is>
      </c>
    </row>
    <row r="2" ht="20" customHeight="1">
      <c r="A2" s="13" t="inlineStr">
        <is>
          <t>OVERVIEW</t>
        </is>
      </c>
      <c r="B2" s="34" t="n"/>
    </row>
    <row r="3" ht="32" customHeight="1">
      <c r="A3" s="29" t="inlineStr">
        <is>
          <t>Purpose</t>
        </is>
      </c>
      <c r="B3" s="30" t="inlineStr">
        <is>
          <t>This workbook helps NZ taxpayers and their advisers calculate their provisional tax safe harbour position for the 2026 income year. It is a planning tool only and does not constitute tax advice.</t>
        </is>
      </c>
    </row>
    <row r="4" ht="24" customHeight="1">
      <c r="A4" s="31" t="inlineStr">
        <is>
          <t>Disclaimer</t>
        </is>
      </c>
      <c r="B4" s="32" t="inlineStr">
        <is>
          <t>Always consult a qualified accountant or tax adviser, or contact Inland Revenue (IRD) directly. Refer to ird.govt.nz for authoritative guidance.</t>
        </is>
      </c>
    </row>
    <row r="5" ht="8" customHeight="1"/>
    <row r="6" ht="20" customHeight="1">
      <c r="A6" s="13" t="inlineStr">
        <is>
          <t>PROVISIONAL TAX — NZ RULES</t>
        </is>
      </c>
      <c r="B6" s="34" t="n"/>
    </row>
    <row r="7" ht="31" customHeight="1">
      <c r="A7" s="29" t="inlineStr">
        <is>
          <t>What is provisional tax?</t>
        </is>
      </c>
      <c r="B7" s="30" t="inlineStr">
        <is>
          <t>Provisional tax is income tax paid in instalments during the year, rather than as a lump sum at terminal tax date. It applies when your prior year residual income tax (RIT) exceeded $5,000.</t>
        </is>
      </c>
    </row>
    <row r="8" ht="34" customHeight="1">
      <c r="A8" s="31" t="inlineStr">
        <is>
          <t>Safe harbour rule</t>
        </is>
      </c>
      <c r="B8" s="32" t="inlineStr">
        <is>
          <t>Under the standard uplift method, you are within safe harbour if the provisional tax you pay equals at least 80% of your prior year RIT (or 105% for taxpayers with RIT over $60,000 — check with your adviser).</t>
        </is>
      </c>
    </row>
    <row r="9" ht="29" customHeight="1">
      <c r="A9" s="29" t="inlineStr">
        <is>
          <t>Standard uplift</t>
        </is>
      </c>
      <c r="B9" s="30" t="inlineStr">
        <is>
          <t>The most common method: pay 100% (or 105%) of your prior year RIT spread over three instalments. This workbook uses 80% as the minimum safe harbour threshold for illustration.</t>
        </is>
      </c>
    </row>
    <row r="10" ht="26" customHeight="1">
      <c r="A10" s="31" t="inlineStr">
        <is>
          <t>Estimation method</t>
        </is>
      </c>
      <c r="B10" s="32" t="inlineStr">
        <is>
          <t>Alternatively, taxpayers may use the estimation method to base payments on estimated current-year RIT. Use column J (Estimated Total RIT) to model this approach.</t>
        </is>
      </c>
    </row>
    <row r="11" ht="8" customHeight="1"/>
    <row r="12" ht="20" customHeight="1">
      <c r="A12" s="13" t="inlineStr">
        <is>
          <t>BALANCE DATES</t>
        </is>
      </c>
      <c r="B12" s="34" t="n"/>
    </row>
    <row r="13" ht="26" customHeight="1">
      <c r="A13" s="29" t="inlineStr">
        <is>
          <t>31 March balance date</t>
        </is>
      </c>
      <c r="B13" s="30" t="inlineStr">
        <is>
          <t>The most common balance date for NZ individuals, sole traders, and many companies. Provisional tax instalments are typically due in August, January, and May.</t>
        </is>
      </c>
    </row>
    <row r="14" ht="26" customHeight="1">
      <c r="A14" s="31" t="inlineStr">
        <is>
          <t>Other balance dates</t>
        </is>
      </c>
      <c r="B14" s="32" t="inlineStr">
        <is>
          <t>Companies and trusts may have non-standard balance dates (e.g. 30 June, 31 August). Instalment dates differ accordingly — confirm with IRD or your tax agent.</t>
        </is>
      </c>
    </row>
    <row r="15" ht="8" customHeight="1"/>
    <row r="16" ht="20" customHeight="1">
      <c r="A16" s="13" t="inlineStr">
        <is>
          <t>USING THIS WORKBOOK</t>
        </is>
      </c>
      <c r="B16" s="34" t="n"/>
    </row>
    <row r="17" ht="34" customHeight="1">
      <c r="A17" s="29" t="inlineStr">
        <is>
          <t>Tax Data sheet</t>
        </is>
      </c>
      <c r="B17" s="30" t="inlineStr">
        <is>
          <t>Enter or update data in the pale yellow (input) cells: Entity Type (column C), IRD Number (D), NZBN (E), Balance Date (F), Prior Year RIT (G), Provisional Tax Paid to Date (I), and Estimated Total RIT (J).</t>
        </is>
      </c>
    </row>
    <row r="18" ht="28" customHeight="1">
      <c r="A18" s="31" t="inlineStr">
        <is>
          <t>Calculated columns</t>
        </is>
      </c>
      <c r="B18" s="32" t="inlineStr">
        <is>
          <t>Safe Harbour Threshold (H), Terminal Tax / Refund (K), Safe Harbour Status (L), and Next Instalment Due (M) are calculated automatically — do not overwrite these cells.</t>
        </is>
      </c>
    </row>
    <row r="19" ht="24" customHeight="1">
      <c r="A19" s="29" t="inlineStr">
        <is>
          <t>Summary sheet</t>
        </is>
      </c>
      <c r="B19" s="30" t="inlineStr">
        <is>
          <t>Provides a dashboard overview of all taxpayers, including KPI totals and charts comparing prior year RIT, provisional tax paid, and estimated RIT.</t>
        </is>
      </c>
    </row>
    <row r="20" ht="24" customHeight="1">
      <c r="A20" s="31" t="inlineStr">
        <is>
          <t>Colour coding</t>
        </is>
      </c>
      <c r="B20" s="32" t="inlineStr">
        <is>
          <t>Green highlights indicate a taxpayer is within safe harbour or has a refund due. Red highlights indicate below safe harbour or terminal tax payable.</t>
        </is>
      </c>
    </row>
    <row r="21" ht="8" customHeight="1"/>
    <row r="22" ht="20" customHeight="1">
      <c r="A22" s="13" t="inlineStr">
        <is>
          <t>GST &amp; PAYE REMINDERS</t>
        </is>
      </c>
      <c r="B22" s="34" t="n"/>
    </row>
    <row r="23" ht="26" customHeight="1">
      <c r="A23" s="29" t="inlineStr">
        <is>
          <t>GST registration</t>
        </is>
      </c>
      <c r="B23" s="30" t="inlineStr">
        <is>
          <t>If annual turnover exceeds $60,000, GST registration is compulsory in New Zealand. GST-registered businesses file returns on a one-, two-, or six-monthly basis.</t>
        </is>
      </c>
    </row>
    <row r="24" ht="20" customHeight="1">
      <c r="A24" s="31" t="inlineStr">
        <is>
          <t>GST rate</t>
        </is>
      </c>
      <c r="B24" s="32" t="inlineStr">
        <is>
          <t>The standard NZ GST rate is 15%. Ensure your RIT figures exclude GST where applicable.</t>
        </is>
      </c>
    </row>
    <row r="25" ht="20" customHeight="1">
      <c r="A25" s="29" t="inlineStr">
        <is>
          <t>PAYE</t>
        </is>
      </c>
      <c r="B25" s="30" t="inlineStr">
        <is>
          <t>If you employ staff, PAYE must be deducted and paid to IRD on time. PAYE obligations are separate from provisional tax.</t>
        </is>
      </c>
    </row>
    <row r="26" ht="8" customHeight="1"/>
    <row r="27" ht="20" customHeight="1">
      <c r="A27" s="13" t="inlineStr">
        <is>
          <t>RECORD KEEPING</t>
        </is>
      </c>
      <c r="B27" s="34" t="n"/>
    </row>
    <row r="28" ht="25" customHeight="1">
      <c r="A28" s="31" t="inlineStr">
        <is>
          <t>Retention period</t>
        </is>
      </c>
      <c r="B28" s="32" t="inlineStr">
        <is>
          <t>Retain all financial records, tax returns, and supporting workpapers for at least 7 years, as required by NZ tax law (Tax Administration Act 1994, s22).</t>
        </is>
      </c>
    </row>
    <row r="29" ht="20" customHeight="1">
      <c r="A29" s="29" t="inlineStr">
        <is>
          <t>IRD contact</t>
        </is>
      </c>
      <c r="B29" s="30" t="inlineStr">
        <is>
          <t>Phone: 0800 775 247 | Website: ird.govt.nz | Business hours: Mon–Fri 8am–8pm, Sat 9am–1pm</t>
        </is>
      </c>
    </row>
    <row r="30" ht="20" customHeight="1">
      <c r="A30" s="31" t="inlineStr">
        <is>
          <t>myIR</t>
        </is>
      </c>
      <c r="B30" s="32" t="inlineStr">
        <is>
          <t>Lodge returns, make payments, and manage tax accounts securely at my.ird.govt.nz</t>
        </is>
      </c>
    </row>
  </sheetData>
  <mergeCells count="7">
    <mergeCell ref="A1:B1"/>
    <mergeCell ref="A2:B2"/>
    <mergeCell ref="A6:B6"/>
    <mergeCell ref="A12:B12"/>
    <mergeCell ref="A16:B16"/>
    <mergeCell ref="A22:B22"/>
    <mergeCell ref="A27:B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2026-06-18T14:14:07Z</dcterms:created>
  <dcterms:modified xmlns:dcterms="http://purl.org/dc/terms/" xmlns:xsi="http://www.w3.org/2001/XMLSchema-instance" xsi:type="dcterms:W3CDTF">2026-06-18T14:14:07Z</dcterms:modified>
</cp:coreProperties>
</file>