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t Ledger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374151"/>
      <sz val="10"/>
    </font>
    <font>
      <name val="Calibri"/>
      <color rgb="001F2937"/>
      <sz val="10"/>
    </font>
    <font>
      <name val="Calibri"/>
      <i val="1"/>
      <color rgb="006B7280"/>
      <sz val="9"/>
    </font>
    <font>
      <name val="Calibri"/>
      <b val="1"/>
      <color rgb="00FFFFFF"/>
      <sz val="11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4" borderId="1" pivotButton="0" quotePrefix="0" xfId="0"/>
    <xf numFmtId="164" fontId="0" fillId="4" borderId="1" pivotButton="0" quotePrefix="0" xfId="0"/>
    <xf numFmtId="164" fontId="0" fillId="2" borderId="1" pivotButton="0" quotePrefix="0" xfId="0"/>
    <xf numFmtId="0" fontId="0" fillId="4" borderId="1" applyAlignment="1" pivotButton="0" quotePrefix="0" xfId="0">
      <alignment horizontal="center" vertical="center" wrapText="1"/>
    </xf>
    <xf numFmtId="0" fontId="0" fillId="5" borderId="1" pivotButton="0" quotePrefix="0" xfId="0"/>
    <xf numFmtId="164" fontId="0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right"/>
    </xf>
    <xf numFmtId="164" fontId="6" fillId="6" borderId="1" pivotButton="0" quotePrefix="0" xfId="0"/>
    <xf numFmtId="0" fontId="0" fillId="6" borderId="1" pivotButton="0" quotePrefix="0" xfId="0"/>
    <xf numFmtId="164" fontId="2" fillId="6" borderId="0" pivotButton="0" quotePrefix="0" xfId="0"/>
    <xf numFmtId="164" fontId="0" fillId="0" borderId="1" pivotButton="0" quotePrefix="0" xfId="0"/>
    <xf numFmtId="0" fontId="0" fillId="0" borderId="1" pivotButton="0" quotePrefix="0" xfId="0"/>
    <xf numFmtId="0" fontId="0" fillId="2" borderId="1" pivotButton="0" quotePrefix="0" xfId="0"/>
    <xf numFmtId="0" fontId="1" fillId="0" borderId="0" pivotButton="0" quotePrefix="0" xfId="0"/>
    <xf numFmtId="0" fontId="2" fillId="4" borderId="1" pivotButton="0" quotePrefix="0" xfId="0"/>
    <xf numFmtId="0" fontId="2" fillId="5" borderId="1" pivotButton="0" quotePrefix="0" xfId="0"/>
    <xf numFmtId="0" fontId="5" fillId="6" borderId="0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22C55E"/>
      </font>
      <fill>
        <patternFill patternType="solid">
          <fgColor rgb="00DCFCE7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Rent Due vs Amount Paid by Payment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'Dashboard'!B22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'Dashboard'!$A$23:$A$31</f>
            </numRef>
          </cat>
          <val>
            <numRef>
              <f>'Dashboard'!$B$23:$B$31</f>
            </numRef>
          </val>
        </ser>
        <ser>
          <idx val="1"/>
          <order val="1"/>
          <tx>
            <strRef>
              <f>'Dashboard'!C22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'Dashboard'!$A$23:$A$31</f>
            </numRef>
          </cat>
          <val>
            <numRef>
              <f>'Dashboard'!$C$23:$C$31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Payment No.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Payment Method Breakdown</a:t>
            </a:r>
          </a:p>
        </rich>
      </tx>
    </title>
    <plotArea>
      <pieChart>
        <varyColors val="1"/>
        <ser>
          <idx val="0"/>
          <order val="0"/>
          <tx>
            <strRef>
              <f>'Dashboard'!B14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'Dashboard'!$A$15:$A$19</f>
            </numRef>
          </cat>
          <val>
            <numRef>
              <f>'Dashboard'!$B$15:$B$19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3" customWidth="1" min="3" max="3"/>
    <col width="26" customWidth="1" min="4" max="4"/>
    <col width="30" customWidth="1" min="5" max="5"/>
    <col width="12" customWidth="1" min="6" max="6"/>
    <col width="14" customWidth="1" min="7" max="7"/>
    <col width="17" customWidth="1" min="8" max="8"/>
    <col width="16" customWidth="1" min="9" max="9"/>
    <col width="10" customWidth="1" min="10" max="10"/>
    <col width="22" customWidth="1" min="11" max="11"/>
  </cols>
  <sheetData>
    <row r="1" ht="26" customHeight="1">
      <c r="A1" s="1" t="inlineStr">
        <is>
          <t>RESIDENTIAL TENANCY RENT LEDGER</t>
        </is>
      </c>
    </row>
    <row r="2"/>
    <row r="3">
      <c r="A3" s="2" t="inlineStr">
        <is>
          <t>Landlord/Agent:</t>
        </is>
      </c>
      <c r="B3" s="3" t="inlineStr">
        <is>
          <t>Aotearoa Property Management Ltd</t>
        </is>
      </c>
    </row>
    <row r="4">
      <c r="A4" s="2" t="inlineStr">
        <is>
          <t>Property Address:</t>
        </is>
      </c>
      <c r="B4" s="3" t="inlineStr">
        <is>
          <t>12 Fenwick Street, Wellington 6021</t>
        </is>
      </c>
    </row>
    <row r="5">
      <c r="A5" s="2" t="inlineStr">
        <is>
          <t>Tenant(s):</t>
        </is>
      </c>
      <c r="B5" s="3" t="inlineStr">
        <is>
          <t>Aroha Ngata &amp; Hemi Walker</t>
        </is>
      </c>
    </row>
    <row r="6">
      <c r="A6" s="2" t="inlineStr">
        <is>
          <t>NZBN:</t>
        </is>
      </c>
      <c r="B6" s="3" t="inlineStr">
        <is>
          <t>9429041234567</t>
        </is>
      </c>
    </row>
    <row r="7">
      <c r="A7" s="2" t="inlineStr">
        <is>
          <t>IRD Number:</t>
        </is>
      </c>
      <c r="B7" s="3" t="inlineStr">
        <is>
          <t>123-456-789</t>
        </is>
      </c>
    </row>
    <row r="8">
      <c r="A8" s="2" t="inlineStr">
        <is>
          <t>Weekly Rent ($):</t>
        </is>
      </c>
      <c r="B8" s="3" t="n">
        <v>550</v>
      </c>
    </row>
    <row r="9">
      <c r="A9" s="2" t="inlineStr">
        <is>
          <t>Tenancy Start:</t>
        </is>
      </c>
      <c r="B9" s="3" t="inlineStr">
        <is>
          <t>01/03/2026</t>
        </is>
      </c>
    </row>
    <row r="10">
      <c r="A10" s="4" t="inlineStr">
        <is>
          <t>Note: Residential rent payments are exempt from GST under the Goods and Services Tax Act 1985.</t>
        </is>
      </c>
    </row>
    <row r="11"/>
    <row r="12" ht="32" customHeight="1">
      <c r="A12" s="5" t="inlineStr">
        <is>
          <t>Payment No.</t>
        </is>
      </c>
      <c r="B12" s="5" t="inlineStr">
        <is>
          <t>Due Date</t>
        </is>
      </c>
      <c r="C12" s="5" t="inlineStr">
        <is>
          <t>Payment Date</t>
        </is>
      </c>
      <c r="D12" s="5" t="inlineStr">
        <is>
          <t>Tenant</t>
        </is>
      </c>
      <c r="E12" s="5" t="inlineStr">
        <is>
          <t>Property Address</t>
        </is>
      </c>
      <c r="F12" s="5" t="inlineStr">
        <is>
          <t>Rent Due ($)</t>
        </is>
      </c>
      <c r="G12" s="5" t="inlineStr">
        <is>
          <t>Amount Paid ($)</t>
        </is>
      </c>
      <c r="H12" s="5" t="inlineStr">
        <is>
          <t>Payment Method</t>
        </is>
      </c>
      <c r="I12" s="5" t="inlineStr">
        <is>
          <t>Running Balance ($)</t>
        </is>
      </c>
      <c r="J12" s="5" t="inlineStr">
        <is>
          <t>Status</t>
        </is>
      </c>
      <c r="K12" s="5" t="inlineStr">
        <is>
          <t>Notes</t>
        </is>
      </c>
    </row>
    <row r="13">
      <c r="A13" s="6" t="n">
        <v>1</v>
      </c>
      <c r="B13" s="6" t="inlineStr">
        <is>
          <t>07/03/2026</t>
        </is>
      </c>
      <c r="C13" s="6" t="inlineStr">
        <is>
          <t>07/03/2026</t>
        </is>
      </c>
      <c r="D13" s="6" t="inlineStr">
        <is>
          <t>Aroha Ngata &amp; Hemi Walker</t>
        </is>
      </c>
      <c r="E13" s="6" t="inlineStr">
        <is>
          <t>12 Fenwick Street, Wellington</t>
        </is>
      </c>
      <c r="F13" s="7" t="n">
        <v>550</v>
      </c>
      <c r="G13" s="8" t="n">
        <v>550</v>
      </c>
      <c r="H13" s="6" t="inlineStr">
        <is>
          <t>Automatic Payment</t>
        </is>
      </c>
      <c r="I13" s="7">
        <f>F13-G13</f>
        <v/>
      </c>
      <c r="J13" s="9">
        <f>IF(G13&gt;=F13,"Paid",IF(G13&gt;0,"Partial","Unpaid"))</f>
        <v/>
      </c>
      <c r="K13" s="6" t="inlineStr"/>
    </row>
    <row r="14">
      <c r="A14" s="10" t="n">
        <v>2</v>
      </c>
      <c r="B14" s="10" t="inlineStr">
        <is>
          <t>14/03/2026</t>
        </is>
      </c>
      <c r="C14" s="10" t="inlineStr">
        <is>
          <t>14/03/2026</t>
        </is>
      </c>
      <c r="D14" s="10" t="inlineStr">
        <is>
          <t>Aroha Ngata &amp; Hemi Walker</t>
        </is>
      </c>
      <c r="E14" s="10" t="inlineStr">
        <is>
          <t>12 Fenwick Street, Wellington</t>
        </is>
      </c>
      <c r="F14" s="11" t="n">
        <v>550</v>
      </c>
      <c r="G14" s="8" t="n">
        <v>550</v>
      </c>
      <c r="H14" s="10" t="inlineStr">
        <is>
          <t>Automatic Payment</t>
        </is>
      </c>
      <c r="I14" s="11">
        <f>I13+F14-G14</f>
        <v/>
      </c>
      <c r="J14" s="12">
        <f>IF(G14&gt;=F14,"Paid",IF(G14&gt;0,"Partial","Unpaid"))</f>
        <v/>
      </c>
      <c r="K14" s="10" t="inlineStr"/>
    </row>
    <row r="15">
      <c r="A15" s="6" t="n">
        <v>3</v>
      </c>
      <c r="B15" s="6" t="inlineStr">
        <is>
          <t>21/03/2026</t>
        </is>
      </c>
      <c r="C15" s="6" t="inlineStr">
        <is>
          <t>22/03/2026</t>
        </is>
      </c>
      <c r="D15" s="6" t="inlineStr">
        <is>
          <t>Aroha Ngata &amp; Hemi Walker</t>
        </is>
      </c>
      <c r="E15" s="6" t="inlineStr">
        <is>
          <t>12 Fenwick Street, Wellington</t>
        </is>
      </c>
      <c r="F15" s="7" t="n">
        <v>550</v>
      </c>
      <c r="G15" s="8" t="n">
        <v>500</v>
      </c>
      <c r="H15" s="6" t="inlineStr">
        <is>
          <t>Bank Transfer</t>
        </is>
      </c>
      <c r="I15" s="7">
        <f>I14+F15-G15</f>
        <v/>
      </c>
      <c r="J15" s="9">
        <f>IF(G15&gt;=F15,"Paid",IF(G15&gt;0,"Partial","Unpaid"))</f>
        <v/>
      </c>
      <c r="K15" s="6" t="inlineStr"/>
    </row>
    <row r="16">
      <c r="A16" s="10" t="n">
        <v>4</v>
      </c>
      <c r="B16" s="10" t="inlineStr">
        <is>
          <t>28/03/2026</t>
        </is>
      </c>
      <c r="C16" s="10" t="inlineStr">
        <is>
          <t>28/03/2026</t>
        </is>
      </c>
      <c r="D16" s="10" t="inlineStr">
        <is>
          <t>Aroha Ngata &amp; Hemi Walker</t>
        </is>
      </c>
      <c r="E16" s="10" t="inlineStr">
        <is>
          <t>12 Fenwick Street, Wellington</t>
        </is>
      </c>
      <c r="F16" s="11" t="n">
        <v>550</v>
      </c>
      <c r="G16" s="8" t="n">
        <v>550</v>
      </c>
      <c r="H16" s="10" t="inlineStr">
        <is>
          <t>Automatic Payment</t>
        </is>
      </c>
      <c r="I16" s="11">
        <f>I15+F16-G16</f>
        <v/>
      </c>
      <c r="J16" s="12">
        <f>IF(G16&gt;=F16,"Paid",IF(G16&gt;0,"Partial","Unpaid"))</f>
        <v/>
      </c>
      <c r="K16" s="10" t="inlineStr"/>
    </row>
    <row r="17">
      <c r="A17" s="6" t="n">
        <v>5</v>
      </c>
      <c r="B17" s="6" t="inlineStr">
        <is>
          <t>04/04/2026</t>
        </is>
      </c>
      <c r="C17" s="6" t="inlineStr">
        <is>
          <t>05/04/2026</t>
        </is>
      </c>
      <c r="D17" s="6" t="inlineStr">
        <is>
          <t>Aroha Ngata &amp; Hemi Walker</t>
        </is>
      </c>
      <c r="E17" s="6" t="inlineStr">
        <is>
          <t>12 Fenwick Street, Wellington</t>
        </is>
      </c>
      <c r="F17" s="7" t="n">
        <v>550</v>
      </c>
      <c r="G17" s="8" t="n">
        <v>0</v>
      </c>
      <c r="H17" s="6" t="inlineStr">
        <is>
          <t>Bank Transfer</t>
        </is>
      </c>
      <c r="I17" s="7">
        <f>I16+F17-G17</f>
        <v/>
      </c>
      <c r="J17" s="9">
        <f>IF(G17&gt;=F17,"Paid",IF(G17&gt;0,"Partial","Unpaid"))</f>
        <v/>
      </c>
      <c r="K17" s="6" t="inlineStr"/>
    </row>
    <row r="18">
      <c r="A18" s="10" t="n">
        <v>6</v>
      </c>
      <c r="B18" s="10" t="inlineStr">
        <is>
          <t>11/04/2026</t>
        </is>
      </c>
      <c r="C18" s="10" t="inlineStr">
        <is>
          <t>11/04/2026</t>
        </is>
      </c>
      <c r="D18" s="10" t="inlineStr">
        <is>
          <t>Aroha Ngata &amp; Hemi Walker</t>
        </is>
      </c>
      <c r="E18" s="10" t="inlineStr">
        <is>
          <t>12 Fenwick Street, Wellington</t>
        </is>
      </c>
      <c r="F18" s="11" t="n">
        <v>550</v>
      </c>
      <c r="G18" s="8" t="n">
        <v>550</v>
      </c>
      <c r="H18" s="10" t="inlineStr">
        <is>
          <t>Automatic Payment</t>
        </is>
      </c>
      <c r="I18" s="11">
        <f>I17+F18-G18</f>
        <v/>
      </c>
      <c r="J18" s="12">
        <f>IF(G18&gt;=F18,"Paid",IF(G18&gt;0,"Partial","Unpaid"))</f>
        <v/>
      </c>
      <c r="K18" s="10" t="inlineStr"/>
    </row>
    <row r="19">
      <c r="A19" s="6" t="n">
        <v>7</v>
      </c>
      <c r="B19" s="6" t="inlineStr">
        <is>
          <t>18/04/2026</t>
        </is>
      </c>
      <c r="C19" s="6" t="inlineStr">
        <is>
          <t>18/04/2026</t>
        </is>
      </c>
      <c r="D19" s="6" t="inlineStr">
        <is>
          <t>Aroha Ngata &amp; Hemi Walker</t>
        </is>
      </c>
      <c r="E19" s="6" t="inlineStr">
        <is>
          <t>12 Fenwick Street, Wellington</t>
        </is>
      </c>
      <c r="F19" s="7" t="n">
        <v>550</v>
      </c>
      <c r="G19" s="8" t="n">
        <v>550</v>
      </c>
      <c r="H19" s="6" t="inlineStr">
        <is>
          <t>Automatic Payment</t>
        </is>
      </c>
      <c r="I19" s="7">
        <f>I18+F19-G19</f>
        <v/>
      </c>
      <c r="J19" s="9">
        <f>IF(G19&gt;=F19,"Paid",IF(G19&gt;0,"Partial","Unpaid"))</f>
        <v/>
      </c>
      <c r="K19" s="6" t="inlineStr"/>
    </row>
    <row r="20">
      <c r="A20" s="10" t="n">
        <v>8</v>
      </c>
      <c r="B20" s="10" t="inlineStr">
        <is>
          <t>25/04/2026</t>
        </is>
      </c>
      <c r="C20" s="10" t="inlineStr">
        <is>
          <t>26/04/2026</t>
        </is>
      </c>
      <c r="D20" s="10" t="inlineStr">
        <is>
          <t>Aroha Ngata &amp; Hemi Walker</t>
        </is>
      </c>
      <c r="E20" s="10" t="inlineStr">
        <is>
          <t>12 Fenwick Street, Wellington</t>
        </is>
      </c>
      <c r="F20" s="11" t="n">
        <v>550</v>
      </c>
      <c r="G20" s="8" t="n">
        <v>550</v>
      </c>
      <c r="H20" s="10" t="inlineStr">
        <is>
          <t>Cash</t>
        </is>
      </c>
      <c r="I20" s="11">
        <f>I19+F20-G20</f>
        <v/>
      </c>
      <c r="J20" s="12">
        <f>IF(G20&gt;=F20,"Paid",IF(G20&gt;0,"Partial","Unpaid"))</f>
        <v/>
      </c>
      <c r="K20" s="10" t="inlineStr"/>
    </row>
    <row r="21">
      <c r="A21" s="6" t="n">
        <v>9</v>
      </c>
      <c r="B21" s="6" t="inlineStr">
        <is>
          <t>02/05/2026</t>
        </is>
      </c>
      <c r="C21" s="6" t="inlineStr">
        <is>
          <t>02/05/2026</t>
        </is>
      </c>
      <c r="D21" s="6" t="inlineStr">
        <is>
          <t>Aroha Ngata &amp; Hemi Walker</t>
        </is>
      </c>
      <c r="E21" s="6" t="inlineStr">
        <is>
          <t>12 Fenwick Street, Wellington</t>
        </is>
      </c>
      <c r="F21" s="7" t="n">
        <v>550</v>
      </c>
      <c r="G21" s="8" t="n">
        <v>550</v>
      </c>
      <c r="H21" s="6" t="inlineStr">
        <is>
          <t>Automatic Payment</t>
        </is>
      </c>
      <c r="I21" s="7">
        <f>I20+F21-G21</f>
        <v/>
      </c>
      <c r="J21" s="9">
        <f>IF(G21&gt;=F21,"Paid",IF(G21&gt;0,"Partial","Unpaid"))</f>
        <v/>
      </c>
      <c r="K21" s="6" t="inlineStr"/>
    </row>
    <row r="22">
      <c r="E22" s="13" t="inlineStr">
        <is>
          <t>TOTALS</t>
        </is>
      </c>
      <c r="F22" s="14">
        <f>SUM(F13:F21)</f>
        <v/>
      </c>
      <c r="G22" s="14">
        <f>SUM(G13:G21)</f>
        <v/>
      </c>
      <c r="H22" s="15" t="n"/>
      <c r="I22" s="16">
        <f>I21</f>
        <v/>
      </c>
      <c r="J22" s="15" t="n"/>
      <c r="K22" s="15" t="n"/>
    </row>
    <row r="23"/>
    <row r="24">
      <c r="A24" s="2" t="inlineStr">
        <is>
          <t>Average Weekly Rent Due ($):</t>
        </is>
      </c>
      <c r="B24" s="17">
        <f>IFERROR(AVERAGE(F13:F21),0)</f>
        <v/>
      </c>
    </row>
    <row r="25">
      <c r="A25" s="2" t="inlineStr">
        <is>
          <t>Total Outstanding Arrears ($):</t>
        </is>
      </c>
      <c r="B25" s="17">
        <f>I21</f>
        <v/>
      </c>
    </row>
    <row r="26">
      <c r="A26" s="2" t="inlineStr">
        <is>
          <t>Payments Fully Paid:</t>
        </is>
      </c>
      <c r="B26" s="18">
        <f>COUNTIF(J13:J21,"Paid")</f>
        <v/>
      </c>
    </row>
    <row r="27">
      <c r="A27" s="2" t="inlineStr">
        <is>
          <t>Payments Unpaid:</t>
        </is>
      </c>
      <c r="B27" s="18">
        <f>COUNTIF(J13:J21,"Unpaid")</f>
        <v/>
      </c>
    </row>
    <row r="28">
      <c r="A28" s="2" t="inlineStr">
        <is>
          <t>Payments Partial:</t>
        </is>
      </c>
      <c r="B28" s="18">
        <f>COUNTIF(J13:J21,"Partial")</f>
        <v/>
      </c>
    </row>
    <row r="29"/>
    <row r="30">
      <c r="A30" s="2" t="inlineStr">
        <is>
          <t>Lookup Payment No.:</t>
        </is>
      </c>
      <c r="B30" s="19" t="n">
        <v>3</v>
      </c>
    </row>
    <row r="31">
      <c r="A31" s="2" t="inlineStr">
        <is>
          <t>Payment Date Found:</t>
        </is>
      </c>
      <c r="B31" s="18">
        <f>IFERROR(VLOOKUP(B30,A13:K21,3,FALSE),"Not Found")</f>
        <v/>
      </c>
    </row>
  </sheetData>
  <mergeCells count="2">
    <mergeCell ref="A1:K1"/>
    <mergeCell ref="A10:K10"/>
  </mergeCells>
  <conditionalFormatting sqref="J13:J21">
    <cfRule type="expression" priority="1" dxfId="0" stopIfTrue="1">
      <formula>J13="Unpaid"</formula>
    </cfRule>
    <cfRule type="expression" priority="2" dxfId="1" stopIfTrue="1">
      <formula>J13="Paid"</formula>
    </cfRule>
    <cfRule type="expression" priority="3" dxfId="2" stopIfTrue="1">
      <formula>J13="Partial"</formula>
    </cfRule>
  </conditionalFormatting>
  <dataValidations count="2">
    <dataValidation sqref="H13:H21" showErrorMessage="1" showInputMessage="1" allowBlank="1" type="list">
      <formula1>"Automatic Payment,Bank Transfer,Cash,Cheque,Online Banking"</formula1>
    </dataValidation>
    <dataValidation sqref="J13:J21" showErrorMessage="1" showInputMessage="1" allowBlank="1" type="list">
      <formula1>"Paid,Partial,Unpaid"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</cols>
  <sheetData>
    <row r="1" ht="26" customHeight="1">
      <c r="A1" s="20" t="inlineStr">
        <is>
          <t>RENT LEDGER DASHBOARD</t>
        </is>
      </c>
    </row>
    <row r="2"/>
    <row r="3">
      <c r="A3" s="5" t="inlineStr">
        <is>
          <t>Metric</t>
        </is>
      </c>
      <c r="B3" s="5" t="inlineStr">
        <is>
          <t>Value</t>
        </is>
      </c>
    </row>
    <row r="4">
      <c r="A4" s="21" t="inlineStr">
        <is>
          <t>Total Rent Due ($)</t>
        </is>
      </c>
      <c r="B4" s="7">
        <f>'Rent Ledger'!F22</f>
        <v/>
      </c>
    </row>
    <row r="5">
      <c r="A5" s="22" t="inlineStr">
        <is>
          <t>Total Rent Paid ($)</t>
        </is>
      </c>
      <c r="B5" s="11">
        <f>'Rent Ledger'!G22</f>
        <v/>
      </c>
    </row>
    <row r="6">
      <c r="A6" s="21" t="inlineStr">
        <is>
          <t>Outstanding Arrears ($)</t>
        </is>
      </c>
      <c r="B6" s="7">
        <f>'Rent Ledger'!I21</f>
        <v/>
      </c>
    </row>
    <row r="7">
      <c r="A7" s="22" t="inlineStr">
        <is>
          <t>Average Weekly Rent ($)</t>
        </is>
      </c>
      <c r="B7" s="11">
        <f>'Rent Ledger'!B24</f>
        <v/>
      </c>
    </row>
    <row r="8">
      <c r="A8" s="21" t="inlineStr">
        <is>
          <t>Payments Fully Paid</t>
        </is>
      </c>
      <c r="B8" s="6">
        <f>'Rent Ledger'!B26</f>
        <v/>
      </c>
    </row>
    <row r="9">
      <c r="A9" s="22" t="inlineStr">
        <is>
          <t>Payments Partial</t>
        </is>
      </c>
      <c r="B9" s="10">
        <f>'Rent Ledger'!B28</f>
        <v/>
      </c>
    </row>
    <row r="10">
      <c r="A10" s="21" t="inlineStr">
        <is>
          <t>Payments Unpaid</t>
        </is>
      </c>
      <c r="B10" s="6">
        <f>'Rent Ledger'!B27</f>
        <v/>
      </c>
    </row>
    <row r="11"/>
    <row r="12">
      <c r="A12" s="2" t="inlineStr">
        <is>
          <t>Ledger Status:</t>
        </is>
      </c>
      <c r="B12" s="18">
        <f>IF(B7&gt;0,"ARREARS OUTSTANDING","UP TO DATE")</f>
        <v/>
      </c>
    </row>
    <row r="13"/>
    <row r="14">
      <c r="A14" s="23" t="inlineStr">
        <is>
          <t>Payment Method Breakdown</t>
        </is>
      </c>
    </row>
    <row r="15">
      <c r="A15" s="6" t="inlineStr">
        <is>
          <t>Automatic Payment</t>
        </is>
      </c>
      <c r="B15" s="6">
        <f>COUNTIF('Rent Ledger'!H13:H21,A15)</f>
        <v/>
      </c>
    </row>
    <row r="16">
      <c r="A16" s="10" t="inlineStr">
        <is>
          <t>Bank Transfer</t>
        </is>
      </c>
      <c r="B16" s="10">
        <f>COUNTIF('Rent Ledger'!H13:H21,A16)</f>
        <v/>
      </c>
    </row>
    <row r="17">
      <c r="A17" s="6" t="inlineStr">
        <is>
          <t>Cash</t>
        </is>
      </c>
      <c r="B17" s="6">
        <f>COUNTIF('Rent Ledger'!H13:H21,A17)</f>
        <v/>
      </c>
    </row>
    <row r="18">
      <c r="A18" s="10" t="inlineStr">
        <is>
          <t>Cheque</t>
        </is>
      </c>
      <c r="B18" s="10">
        <f>COUNTIF('Rent Ledger'!H13:H21,A18)</f>
        <v/>
      </c>
    </row>
    <row r="19">
      <c r="A19" s="6" t="inlineStr">
        <is>
          <t>Online Banking</t>
        </is>
      </c>
      <c r="B19" s="6">
        <f>COUNTIF('Rent Ledger'!H13:H21,A19)</f>
        <v/>
      </c>
    </row>
    <row r="20"/>
    <row r="21"/>
    <row r="22">
      <c r="A22" s="24" t="inlineStr">
        <is>
          <t>Payment No.</t>
        </is>
      </c>
      <c r="B22" s="24" t="inlineStr">
        <is>
          <t>Rent Due ($)</t>
        </is>
      </c>
      <c r="C22" s="24" t="inlineStr">
        <is>
          <t>Amount Paid ($)</t>
        </is>
      </c>
    </row>
    <row r="23">
      <c r="A23" s="18">
        <f>'Rent Ledger'!A13</f>
        <v/>
      </c>
      <c r="B23" s="17">
        <f>'Rent Ledger'!F13</f>
        <v/>
      </c>
      <c r="C23" s="17">
        <f>'Rent Ledger'!G13</f>
        <v/>
      </c>
    </row>
    <row r="24">
      <c r="A24" s="18">
        <f>'Rent Ledger'!A14</f>
        <v/>
      </c>
      <c r="B24" s="17">
        <f>'Rent Ledger'!F14</f>
        <v/>
      </c>
      <c r="C24" s="17">
        <f>'Rent Ledger'!G14</f>
        <v/>
      </c>
    </row>
    <row r="25">
      <c r="A25" s="18">
        <f>'Rent Ledger'!A15</f>
        <v/>
      </c>
      <c r="B25" s="17">
        <f>'Rent Ledger'!F15</f>
        <v/>
      </c>
      <c r="C25" s="17">
        <f>'Rent Ledger'!G15</f>
        <v/>
      </c>
    </row>
    <row r="26">
      <c r="A26" s="18">
        <f>'Rent Ledger'!A16</f>
        <v/>
      </c>
      <c r="B26" s="17">
        <f>'Rent Ledger'!F16</f>
        <v/>
      </c>
      <c r="C26" s="17">
        <f>'Rent Ledger'!G16</f>
        <v/>
      </c>
    </row>
    <row r="27">
      <c r="A27" s="18">
        <f>'Rent Ledger'!A17</f>
        <v/>
      </c>
      <c r="B27" s="17">
        <f>'Rent Ledger'!F17</f>
        <v/>
      </c>
      <c r="C27" s="17">
        <f>'Rent Ledger'!G17</f>
        <v/>
      </c>
    </row>
    <row r="28">
      <c r="A28" s="18">
        <f>'Rent Ledger'!A18</f>
        <v/>
      </c>
      <c r="B28" s="17">
        <f>'Rent Ledger'!F18</f>
        <v/>
      </c>
      <c r="C28" s="17">
        <f>'Rent Ledger'!G18</f>
        <v/>
      </c>
    </row>
    <row r="29">
      <c r="A29" s="18">
        <f>'Rent Ledger'!A19</f>
        <v/>
      </c>
      <c r="B29" s="17">
        <f>'Rent Ledger'!F19</f>
        <v/>
      </c>
      <c r="C29" s="17">
        <f>'Rent Ledger'!G19</f>
        <v/>
      </c>
    </row>
    <row r="30">
      <c r="A30" s="18">
        <f>'Rent Ledger'!A20</f>
        <v/>
      </c>
      <c r="B30" s="17">
        <f>'Rent Ledger'!F20</f>
        <v/>
      </c>
      <c r="C30" s="17">
        <f>'Rent Ledger'!G20</f>
        <v/>
      </c>
    </row>
    <row r="31">
      <c r="A31" s="18">
        <f>'Rent Ledger'!A21</f>
        <v/>
      </c>
      <c r="B31" s="17">
        <f>'Rent Ledger'!F21</f>
        <v/>
      </c>
      <c r="C31" s="17">
        <f>'Rent Ledger'!G21</f>
        <v/>
      </c>
    </row>
  </sheetData>
  <mergeCells count="2">
    <mergeCell ref="A1:F1"/>
    <mergeCell ref="A14:B14"/>
  </mergeCells>
  <conditionalFormatting sqref="B12">
    <cfRule type="expression" priority="1" dxfId="0" stopIfTrue="1">
      <formula>B12="ARREARS OUTSTANDING"</formula>
    </cfRule>
    <cfRule type="expression" priority="2" dxfId="1" stopIfTrue="1">
      <formula>B12="UP TO DATE"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2" customWidth="1" min="1" max="1"/>
    <col width="95" customWidth="1" min="2" max="2"/>
  </cols>
  <sheetData>
    <row r="1" ht="26" customHeight="1">
      <c r="A1" s="20" t="inlineStr">
        <is>
          <t>HOW TO USE THIS RENT LEDGER TEMPLATE</t>
        </is>
      </c>
    </row>
    <row r="2"/>
    <row r="3" ht="34" customHeight="1">
      <c r="A3" s="25" t="inlineStr">
        <is>
          <t>Rent Ledger sheet</t>
        </is>
      </c>
      <c r="B3" s="26" t="inlineStr">
        <is>
          <t>Records every rent payment for the tenancy. Enter the Payment Date, Amount Paid and Payment Method each week (pale yellow cells are editable).</t>
        </is>
      </c>
    </row>
    <row r="4" ht="34" customHeight="1">
      <c r="A4" s="27" t="inlineStr">
        <is>
          <t>Running Balance</t>
        </is>
      </c>
      <c r="B4" s="28" t="inlineStr">
        <is>
          <t>Column I automatically calculates any arrears or credit carried forward from the previous payment. A positive figure means rent owing; zero or negative means paid up or in credit.</t>
        </is>
      </c>
    </row>
    <row r="5" ht="34" customHeight="1">
      <c r="A5" s="25" t="inlineStr">
        <is>
          <t>Status column</t>
        </is>
      </c>
      <c r="B5" s="26" t="inlineStr">
        <is>
          <t>Automatically shows Paid, Partial or Unpaid based on the amount paid compared with rent due, and is colour-coded (green = paid, amber = partial, red = unpaid).</t>
        </is>
      </c>
    </row>
    <row r="6" ht="34" customHeight="1">
      <c r="A6" s="27" t="inlineStr">
        <is>
          <t>Totals row</t>
        </is>
      </c>
      <c r="B6" s="28" t="inlineStr">
        <is>
          <t>Shows the total rent due, total amount paid, and closing balance for the whole ledger period.</t>
        </is>
      </c>
    </row>
    <row r="7" ht="34" customHeight="1">
      <c r="A7" s="25" t="inlineStr">
        <is>
          <t>Lookup tool</t>
        </is>
      </c>
      <c r="B7" s="26" t="inlineStr">
        <is>
          <t>Enter a Payment No. in the yellow cell to find the corresponding payment date using a VLOOKUP formula.</t>
        </is>
      </c>
    </row>
    <row r="8" ht="34" customHeight="1">
      <c r="A8" s="27" t="inlineStr">
        <is>
          <t>Dashboard sheet</t>
        </is>
      </c>
      <c r="B8" s="28" t="inlineStr">
        <is>
          <t>Summarises key metrics (total due, total paid, arrears, average rent) pulled directly from the Rent Ledger sheet, plus a bar chart comparing rent due against amounts paid and a pie chart of payment methods used.</t>
        </is>
      </c>
    </row>
    <row r="9" ht="34" customHeight="1">
      <c r="A9" s="25" t="inlineStr">
        <is>
          <t>Ledger Status flag</t>
        </is>
      </c>
      <c r="B9" s="26" t="inlineStr">
        <is>
          <t>Automatically displays ARREARS OUTSTANDING or UP TO DATE depending on the closing balance.</t>
        </is>
      </c>
    </row>
    <row r="10" ht="34" customHeight="1">
      <c r="A10" s="27" t="inlineStr">
        <is>
          <t>GST note</t>
        </is>
      </c>
      <c r="B10" s="28" t="inlineStr">
        <is>
          <t>Residential rental income is exempt from GST under the Goods and Services Tax Act 1985, so no GST is charged or claimed on rent payments.</t>
        </is>
      </c>
    </row>
    <row r="11" ht="34" customHeight="1">
      <c r="A11" s="25" t="inlineStr">
        <is>
          <t>Data validation</t>
        </is>
      </c>
      <c r="B11" s="26" t="inlineStr">
        <is>
          <t>Payment Method and Status columns use dropdown lists to keep entries consistent - click the cell and choose from the list.</t>
        </is>
      </c>
    </row>
    <row r="12" ht="34" customHeight="1">
      <c r="A12" s="27" t="inlineStr">
        <is>
          <t>Record keeping</t>
        </is>
      </c>
      <c r="B12" s="28" t="inlineStr">
        <is>
          <t>Under the Residential Tenancies Act 1986, landlords should keep accurate rent records for at least 12 months (7 years recommended for tax purposes).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2026-07-21T17:20:04Z</dcterms:created>
  <dcterms:modified xmlns:dcterms="http://purl.org/dc/terms/" xmlns:xsi="http://www.w3.org/2001/XMLSchema-instance" xsi:type="dcterms:W3CDTF">2026-07-21T17:20:04Z</dcterms:modified>
</cp:coreProperties>
</file>