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WT Track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Setup &amp;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FFFFFF"/>
      <sz val="9"/>
    </font>
    <font>
      <name val="Calibri"/>
      <b val="1"/>
      <sz val="10"/>
    </font>
    <font>
      <name val="Calibri"/>
      <b val="1"/>
      <color rgb="00DC2626"/>
    </font>
    <font>
      <name val="Calibri"/>
      <b val="1"/>
      <color rgb="00FFFFFF"/>
      <sz val="15"/>
    </font>
    <font>
      <name val="Calibri"/>
      <b val="1"/>
      <color rgb="0016A34A"/>
    </font>
    <font>
      <name val="Calibri"/>
      <color rgb="00000000"/>
      <sz val="10"/>
    </font>
    <font>
      <name val="Calibri"/>
      <b val="1"/>
      <color rgb="0000843D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00843D"/>
      </patternFill>
    </fill>
    <fill>
      <patternFill patternType="solid">
        <fgColor rgb="00FFFBEB"/>
      </patternFill>
    </fill>
    <fill>
      <patternFill patternType="solid">
        <fgColor rgb="00D1FAE5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6" fillId="3" borderId="1" applyAlignment="1" pivotButton="0" quotePrefix="0" xfId="0">
      <alignment horizontal="right" vertical="center"/>
    </xf>
    <xf numFmtId="166" fontId="6" fillId="3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2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9" fillId="6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 wrapText="1"/>
    </xf>
    <xf numFmtId="166" fontId="9" fillId="6" borderId="1" applyAlignment="1" pivotButton="0" quotePrefix="0" xfId="0">
      <alignment horizontal="right" vertical="center"/>
    </xf>
    <xf numFmtId="1" fontId="9" fillId="6" borderId="1" applyAlignment="1" pivotButton="0" quotePrefix="0" xfId="0">
      <alignment horizontal="right" vertical="center"/>
    </xf>
    <xf numFmtId="1" fontId="7" fillId="6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 wrapText="1"/>
    </xf>
    <xf numFmtId="165" fontId="4" fillId="2" borderId="1" applyAlignment="1" pivotButton="0" quotePrefix="0" xfId="0">
      <alignment horizontal="right" vertical="center"/>
    </xf>
    <xf numFmtId="0" fontId="10" fillId="3" borderId="1" applyAlignment="1" pivotButton="0" quotePrefix="0" xfId="0">
      <alignment horizontal="left" vertical="center" wrapText="1"/>
    </xf>
    <xf numFmtId="165" fontId="10" fillId="3" borderId="1" applyAlignment="1" pivotButton="0" quotePrefix="0" xfId="0">
      <alignment horizontal="right" vertical="center"/>
    </xf>
    <xf numFmtId="0" fontId="10" fillId="4" borderId="1" applyAlignment="1" pivotButton="0" quotePrefix="0" xfId="0">
      <alignment horizontal="left" vertical="center" wrapText="1"/>
    </xf>
    <xf numFmtId="165" fontId="10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11" fillId="3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0" fontId="11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name val="Calibri"/>
        <color rgb="0016A34A"/>
        <sz val="10"/>
      </font>
      <fill>
        <patternFill patternType="solid">
          <fgColor rgb="00D1FAE5"/>
        </patternFill>
      </fill>
    </dxf>
    <dxf>
      <font>
        <name val="Calibri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RWT Withheld vs Taxable Amount (NZD)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Dashboard'!D11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'Summary Dashboard'!$A$12:$A$16</f>
            </numRef>
          </cat>
          <val>
            <numRef>
              <f>'Summary Dashboard'!$D$12:$D$16</f>
            </numRef>
          </val>
        </ser>
        <ser>
          <idx val="1"/>
          <order val="1"/>
          <tx>
            <strRef>
              <f>'Summary Dashboard'!E11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 Dashboard'!$A$12:$A$16</f>
            </numRef>
          </cat>
          <val>
            <numRef>
              <f>'Summary Dashboard'!$E$12:$E$16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RWT Withheld by Payment Type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Dashboard'!I19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Dashboard'!$H$20:$H$25</f>
            </numRef>
          </cat>
          <val>
            <numRef>
              <f>'Summary Dashboard'!$I$20:$I$25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648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27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22" customWidth="1" min="3" max="3"/>
    <col width="18" customWidth="1" min="4" max="4"/>
    <col width="14" customWidth="1" min="5" max="5"/>
    <col width="16" customWidth="1" min="6" max="6"/>
    <col width="20" customWidth="1" min="7" max="7"/>
    <col width="12" customWidth="1" min="8" max="8"/>
    <col width="20" customWidth="1" min="9" max="9"/>
    <col width="20" customWidth="1" min="10" max="10"/>
    <col width="16" customWidth="1" min="11" max="11"/>
    <col width="12" customWidth="1" min="12" max="12"/>
    <col width="20" customWidth="1" min="13" max="13"/>
    <col width="20" customWidth="1" min="14" max="14"/>
    <col width="30" customWidth="1" min="15" max="15"/>
  </cols>
  <sheetData>
    <row r="1" ht="30" customHeight="1">
      <c r="A1" s="1" t="inlineStr">
        <is>
          <t>RWT Resident Withholding Tax Tracker — New Zealand</t>
        </is>
      </c>
    </row>
    <row r="2" ht="32" customHeight="1">
      <c r="A2" s="2" t="inlineStr">
        <is>
          <t>Transaction ID</t>
        </is>
      </c>
      <c r="B2" s="2" t="inlineStr">
        <is>
          <t>Date</t>
        </is>
      </c>
      <c r="C2" s="2" t="inlineStr">
        <is>
          <t>Payer / Institution</t>
        </is>
      </c>
      <c r="D2" s="2" t="inlineStr">
        <is>
          <t>Payer Type</t>
        </is>
      </c>
      <c r="E2" s="2" t="inlineStr">
        <is>
          <t>IRD Number</t>
        </is>
      </c>
      <c r="F2" s="2" t="inlineStr">
        <is>
          <t>City</t>
        </is>
      </c>
      <c r="G2" s="2" t="inlineStr">
        <is>
          <t>Taxable Amount (NZD)</t>
        </is>
      </c>
      <c r="H2" s="2" t="inlineStr">
        <is>
          <t>RWT Rate</t>
        </is>
      </c>
      <c r="I2" s="2" t="inlineStr">
        <is>
          <t>RWT Withheld (NZD)</t>
        </is>
      </c>
      <c r="J2" s="2" t="inlineStr">
        <is>
          <t>Net Amount Paid (NZD)</t>
        </is>
      </c>
      <c r="K2" s="2" t="inlineStr">
        <is>
          <t>Payment Type</t>
        </is>
      </c>
      <c r="L2" s="2" t="inlineStr">
        <is>
          <t>Tax Year</t>
        </is>
      </c>
      <c r="M2" s="2" t="inlineStr">
        <is>
          <t>Account / Reference</t>
        </is>
      </c>
      <c r="N2" s="2" t="inlineStr">
        <is>
          <t>Compliance Status</t>
        </is>
      </c>
      <c r="O2" s="2" t="inlineStr">
        <is>
          <t>Notes</t>
        </is>
      </c>
    </row>
    <row r="3" ht="18" customHeight="1">
      <c r="A3" s="3" t="inlineStr">
        <is>
          <t>TXN-001</t>
        </is>
      </c>
      <c r="B3" s="4" t="inlineStr">
        <is>
          <t>15/02/2026</t>
        </is>
      </c>
      <c r="C3" s="3" t="inlineStr">
        <is>
          <t>Aroha Williams</t>
        </is>
      </c>
      <c r="D3" s="3" t="inlineStr">
        <is>
          <t>Individual</t>
        </is>
      </c>
      <c r="E3" s="3" t="inlineStr">
        <is>
          <t>123-456-789</t>
        </is>
      </c>
      <c r="F3" s="3" t="inlineStr">
        <is>
          <t>Auckland</t>
        </is>
      </c>
      <c r="G3" s="5" t="n">
        <v>1250</v>
      </c>
      <c r="H3" s="6" t="n">
        <v>0.175</v>
      </c>
      <c r="I3" s="5">
        <f>G3*H3</f>
        <v/>
      </c>
      <c r="J3" s="5">
        <f>G3-I3</f>
        <v/>
      </c>
      <c r="K3" s="3" t="inlineStr">
        <is>
          <t>Interest Payment</t>
        </is>
      </c>
      <c r="L3" s="7">
        <f>IF(MONTH(B3)&lt;=3,"FY "&amp;YEAR(B3)-1&amp;"/"&amp;RIGHT(YEAR(B3),2),"FY "&amp;YEAR(B3)&amp;"/"&amp;RIGHT(YEAR(B3)+1,2))</f>
        <v/>
      </c>
      <c r="M3" s="3" t="inlineStr">
        <is>
          <t>ANZ-001234</t>
        </is>
      </c>
      <c r="N3" s="7">
        <f>IF(OR(E3="",H3=""),"Check IRD details",IF(I3&gt;0,"Withheld","No RWT"))</f>
        <v/>
      </c>
      <c r="O3" s="3" t="inlineStr">
        <is>
          <t>Standard RWT rate applied</t>
        </is>
      </c>
    </row>
    <row r="4" ht="18" customHeight="1">
      <c r="A4" s="8" t="inlineStr">
        <is>
          <t>TXN-002</t>
        </is>
      </c>
      <c r="B4" s="9" t="inlineStr">
        <is>
          <t>28/02/2026</t>
        </is>
      </c>
      <c r="C4" s="8" t="inlineStr">
        <is>
          <t>Liam Thompson</t>
        </is>
      </c>
      <c r="D4" s="8" t="inlineStr">
        <is>
          <t>Individual</t>
        </is>
      </c>
      <c r="E4" s="8" t="inlineStr">
        <is>
          <t>234-567-890</t>
        </is>
      </c>
      <c r="F4" s="8" t="inlineStr">
        <is>
          <t>Wellington</t>
        </is>
      </c>
      <c r="G4" s="10" t="n">
        <v>2400</v>
      </c>
      <c r="H4" s="11" t="n">
        <v>0.175</v>
      </c>
      <c r="I4" s="10">
        <f>G4*H4</f>
        <v/>
      </c>
      <c r="J4" s="10">
        <f>G4-I4</f>
        <v/>
      </c>
      <c r="K4" s="8" t="inlineStr">
        <is>
          <t>Term Deposit</t>
        </is>
      </c>
      <c r="L4" s="12">
        <f>IF(MONTH(B4)&lt;=3,"FY "&amp;YEAR(B4)-1&amp;"/"&amp;RIGHT(YEAR(B4),2),"FY "&amp;YEAR(B4)&amp;"/"&amp;RIGHT(YEAR(B4)+1,2))</f>
        <v/>
      </c>
      <c r="M4" s="8" t="inlineStr">
        <is>
          <t>BNZ-005678</t>
        </is>
      </c>
      <c r="N4" s="12">
        <f>IF(OR(E4="",H4=""),"Check IRD details",IF(I4&gt;0,"Withheld","No RWT"))</f>
        <v/>
      </c>
      <c r="O4" s="8" t="inlineStr">
        <is>
          <t>6-month term deposit</t>
        </is>
      </c>
    </row>
    <row r="5" ht="18" customHeight="1">
      <c r="A5" s="3" t="inlineStr">
        <is>
          <t>TXN-003</t>
        </is>
      </c>
      <c r="B5" s="4" t="inlineStr">
        <is>
          <t>10/03/2026</t>
        </is>
      </c>
      <c r="C5" s="3" t="inlineStr">
        <is>
          <t>Charlotte Reid</t>
        </is>
      </c>
      <c r="D5" s="3" t="inlineStr">
        <is>
          <t>Company</t>
        </is>
      </c>
      <c r="E5" s="3" t="inlineStr">
        <is>
          <t>345-678-901</t>
        </is>
      </c>
      <c r="F5" s="3" t="inlineStr">
        <is>
          <t>Christchurch</t>
        </is>
      </c>
      <c r="G5" s="5" t="n">
        <v>980</v>
      </c>
      <c r="H5" s="6" t="n">
        <v>0.28</v>
      </c>
      <c r="I5" s="5">
        <f>G5*H5</f>
        <v/>
      </c>
      <c r="J5" s="5">
        <f>G5-I5</f>
        <v/>
      </c>
      <c r="K5" s="3" t="inlineStr">
        <is>
          <t>Dividend Withholding</t>
        </is>
      </c>
      <c r="L5" s="7">
        <f>IF(MONTH(B5)&lt;=3,"FY "&amp;YEAR(B5)-1&amp;"/"&amp;RIGHT(YEAR(B5),2),"FY "&amp;YEAR(B5)&amp;"/"&amp;RIGHT(YEAR(B5)+1,2))</f>
        <v/>
      </c>
      <c r="M5" s="3" t="inlineStr">
        <is>
          <t>WEST-009012</t>
        </is>
      </c>
      <c r="N5" s="7">
        <f>IF(OR(E5="",H5=""),"Check IRD details",IF(I5&gt;0,"Withheld","No RWT"))</f>
        <v/>
      </c>
      <c r="O5" s="3" t="inlineStr">
        <is>
          <t>Company payer</t>
        </is>
      </c>
    </row>
    <row r="6" ht="18" customHeight="1">
      <c r="A6" s="8" t="inlineStr">
        <is>
          <t>TXN-004</t>
        </is>
      </c>
      <c r="B6" s="9" t="inlineStr">
        <is>
          <t>01/04/2026</t>
        </is>
      </c>
      <c r="C6" s="8" t="inlineStr">
        <is>
          <t>Hemi Brown</t>
        </is>
      </c>
      <c r="D6" s="8" t="inlineStr">
        <is>
          <t>Individual</t>
        </is>
      </c>
      <c r="E6" s="8" t="inlineStr">
        <is>
          <t>456-789-012</t>
        </is>
      </c>
      <c r="F6" s="8" t="inlineStr">
        <is>
          <t>Hamilton</t>
        </is>
      </c>
      <c r="G6" s="10" t="n">
        <v>1780</v>
      </c>
      <c r="H6" s="11" t="n">
        <v>0.175</v>
      </c>
      <c r="I6" s="10">
        <f>G6*H6</f>
        <v/>
      </c>
      <c r="J6" s="10">
        <f>G6-I6</f>
        <v/>
      </c>
      <c r="K6" s="8" t="inlineStr">
        <is>
          <t>Bank Interest</t>
        </is>
      </c>
      <c r="L6" s="12">
        <f>IF(MONTH(B6)&lt;=3,"FY "&amp;YEAR(B6)-1&amp;"/"&amp;RIGHT(YEAR(B6),2),"FY "&amp;YEAR(B6)&amp;"/"&amp;RIGHT(YEAR(B6)+1,2))</f>
        <v/>
      </c>
      <c r="M6" s="8" t="inlineStr">
        <is>
          <t>ASB-003456</t>
        </is>
      </c>
      <c r="N6" s="12">
        <f>IF(OR(E6="",H6=""),"Check IRD details",IF(I6&gt;0,"Withheld","No RWT"))</f>
        <v/>
      </c>
      <c r="O6" s="8" t="inlineStr">
        <is>
          <t>On-call account</t>
        </is>
      </c>
    </row>
    <row r="7" ht="18" customHeight="1">
      <c r="A7" s="3" t="inlineStr">
        <is>
          <t>TXN-005</t>
        </is>
      </c>
      <c r="B7" s="4" t="inlineStr">
        <is>
          <t>15/04/2026</t>
        </is>
      </c>
      <c r="C7" s="3" t="inlineStr">
        <is>
          <t>Sophie Patel</t>
        </is>
      </c>
      <c r="D7" s="3" t="inlineStr">
        <is>
          <t>Individual</t>
        </is>
      </c>
      <c r="E7" s="3" t="inlineStr">
        <is>
          <t>567-890-123</t>
        </is>
      </c>
      <c r="F7" s="3" t="inlineStr">
        <is>
          <t>Tauranga</t>
        </is>
      </c>
      <c r="G7" s="5" t="n">
        <v>3150</v>
      </c>
      <c r="H7" s="6" t="n">
        <v>0.175</v>
      </c>
      <c r="I7" s="5">
        <f>G7*H7</f>
        <v/>
      </c>
      <c r="J7" s="5">
        <f>G7-I7</f>
        <v/>
      </c>
      <c r="K7" s="3" t="inlineStr">
        <is>
          <t>Savings Interest</t>
        </is>
      </c>
      <c r="L7" s="7">
        <f>IF(MONTH(B7)&lt;=3,"FY "&amp;YEAR(B7)-1&amp;"/"&amp;RIGHT(YEAR(B7),2),"FY "&amp;YEAR(B7)&amp;"/"&amp;RIGHT(YEAR(B7)+1,2))</f>
        <v/>
      </c>
      <c r="M7" s="3" t="inlineStr">
        <is>
          <t>KWB-007890</t>
        </is>
      </c>
      <c r="N7" s="7">
        <f>IF(OR(E7="",H7=""),"Check IRD details",IF(I7&gt;0,"Withheld","No RWT"))</f>
        <v/>
      </c>
      <c r="O7" s="3" t="inlineStr">
        <is>
          <t>High-interest savings</t>
        </is>
      </c>
    </row>
    <row r="8" ht="18" customHeight="1">
      <c r="A8" s="8" t="inlineStr">
        <is>
          <t>TXN-006</t>
        </is>
      </c>
      <c r="B8" s="9" t="inlineStr">
        <is>
          <t>30/04/2026</t>
        </is>
      </c>
      <c r="C8" s="8" t="inlineStr">
        <is>
          <t>Manaia Clarke</t>
        </is>
      </c>
      <c r="D8" s="8" t="inlineStr">
        <is>
          <t>Individual</t>
        </is>
      </c>
      <c r="E8" s="8" t="inlineStr">
        <is>
          <t>678-901-234</t>
        </is>
      </c>
      <c r="F8" s="8" t="inlineStr">
        <is>
          <t>Dunedin</t>
        </is>
      </c>
      <c r="G8" s="10" t="n">
        <v>1100</v>
      </c>
      <c r="H8" s="11" t="n">
        <v>0.175</v>
      </c>
      <c r="I8" s="10">
        <f>G8*H8</f>
        <v/>
      </c>
      <c r="J8" s="10">
        <f>G8-I8</f>
        <v/>
      </c>
      <c r="K8" s="8" t="inlineStr">
        <is>
          <t>Deposit Interest</t>
        </is>
      </c>
      <c r="L8" s="12">
        <f>IF(MONTH(B8)&lt;=3,"FY "&amp;YEAR(B8)-1&amp;"/"&amp;RIGHT(YEAR(B8),2),"FY "&amp;YEAR(B8)&amp;"/"&amp;RIGHT(YEAR(B8)+1,2))</f>
        <v/>
      </c>
      <c r="M8" s="8" t="inlineStr">
        <is>
          <t>ANZ-011234</t>
        </is>
      </c>
      <c r="N8" s="12">
        <f>IF(OR(E8="",H8=""),"Check IRD details",IF(I8&gt;0,"Withheld","No RWT"))</f>
        <v/>
      </c>
      <c r="O8" s="8" t="inlineStr">
        <is>
          <t>Notice saver account</t>
        </is>
      </c>
    </row>
    <row r="9" ht="18" customHeight="1">
      <c r="A9" s="3" t="inlineStr">
        <is>
          <t>TXN-007</t>
        </is>
      </c>
      <c r="B9" s="4" t="inlineStr">
        <is>
          <t>12/05/2026</t>
        </is>
      </c>
      <c r="C9" s="3" t="inlineStr">
        <is>
          <t>Olivia Green</t>
        </is>
      </c>
      <c r="D9" s="3" t="inlineStr">
        <is>
          <t>Trust</t>
        </is>
      </c>
      <c r="E9" s="3" t="inlineStr">
        <is>
          <t>789-012-345</t>
        </is>
      </c>
      <c r="F9" s="3" t="inlineStr">
        <is>
          <t>Palmerston North</t>
        </is>
      </c>
      <c r="G9" s="5" t="n">
        <v>2050</v>
      </c>
      <c r="H9" s="6" t="n">
        <v>0.33</v>
      </c>
      <c r="I9" s="5">
        <f>G9*H9</f>
        <v/>
      </c>
      <c r="J9" s="5">
        <f>G9-I9</f>
        <v/>
      </c>
      <c r="K9" s="3" t="inlineStr">
        <is>
          <t>Interest Payment</t>
        </is>
      </c>
      <c r="L9" s="7">
        <f>IF(MONTH(B9)&lt;=3,"FY "&amp;YEAR(B9)-1&amp;"/"&amp;RIGHT(YEAR(B9),2),"FY "&amp;YEAR(B9)&amp;"/"&amp;RIGHT(YEAR(B9)+1,2))</f>
        <v/>
      </c>
      <c r="M9" s="3" t="inlineStr">
        <is>
          <t>BNZ-015678</t>
        </is>
      </c>
      <c r="N9" s="7">
        <f>IF(OR(E9="",H9=""),"Check IRD details",IF(I9&gt;0,"Withheld","No RWT"))</f>
        <v/>
      </c>
      <c r="O9" s="3" t="inlineStr">
        <is>
          <t>Trust rate applied</t>
        </is>
      </c>
    </row>
    <row r="10" ht="18" customHeight="1">
      <c r="A10" s="8" t="inlineStr">
        <is>
          <t>TXN-008</t>
        </is>
      </c>
      <c r="B10" s="9" t="inlineStr">
        <is>
          <t>20/05/2026</t>
        </is>
      </c>
      <c r="C10" s="8" t="inlineStr">
        <is>
          <t>Tama Scott</t>
        </is>
      </c>
      <c r="D10" s="8" t="inlineStr">
        <is>
          <t>Individual</t>
        </is>
      </c>
      <c r="E10" s="8" t="inlineStr"/>
      <c r="F10" s="8" t="inlineStr">
        <is>
          <t>Napier</t>
        </is>
      </c>
      <c r="G10" s="10" t="n">
        <v>1650</v>
      </c>
      <c r="H10" s="11" t="n">
        <v>0.175</v>
      </c>
      <c r="I10" s="10">
        <f>G10*H10</f>
        <v/>
      </c>
      <c r="J10" s="10">
        <f>G10-I10</f>
        <v/>
      </c>
      <c r="K10" s="8" t="inlineStr">
        <is>
          <t>Bank Interest</t>
        </is>
      </c>
      <c r="L10" s="12">
        <f>IF(MONTH(B10)&lt;=3,"FY "&amp;YEAR(B10)-1&amp;"/"&amp;RIGHT(YEAR(B10),2),"FY "&amp;YEAR(B10)&amp;"/"&amp;RIGHT(YEAR(B10)+1,2))</f>
        <v/>
      </c>
      <c r="M10" s="8" t="inlineStr">
        <is>
          <t>ASB-019012</t>
        </is>
      </c>
      <c r="N10" s="12">
        <f>IF(OR(E10="",H10=""),"Check IRD details",IF(I10&gt;0,"Withheld","No RWT"))</f>
        <v/>
      </c>
      <c r="O10" s="8" t="inlineStr">
        <is>
          <t>IRD number missing — check</t>
        </is>
      </c>
    </row>
    <row r="11" ht="18" customHeight="1">
      <c r="A11" s="3" t="inlineStr">
        <is>
          <t>TXN-009</t>
        </is>
      </c>
      <c r="B11" s="4" t="inlineStr">
        <is>
          <t>03/06/2026</t>
        </is>
      </c>
      <c r="C11" s="3" t="inlineStr">
        <is>
          <t>Ngaire King</t>
        </is>
      </c>
      <c r="D11" s="3" t="inlineStr">
        <is>
          <t>Individual</t>
        </is>
      </c>
      <c r="E11" s="3" t="inlineStr">
        <is>
          <t>890-123-456</t>
        </is>
      </c>
      <c r="F11" s="3" t="inlineStr">
        <is>
          <t>Nelson</t>
        </is>
      </c>
      <c r="G11" s="5" t="n">
        <v>2200</v>
      </c>
      <c r="H11" s="6" t="n">
        <v>0.175</v>
      </c>
      <c r="I11" s="5">
        <f>G11*H11</f>
        <v/>
      </c>
      <c r="J11" s="5">
        <f>G11-I11</f>
        <v/>
      </c>
      <c r="K11" s="3" t="inlineStr">
        <is>
          <t>Term Deposit</t>
        </is>
      </c>
      <c r="L11" s="7">
        <f>IF(MONTH(B11)&lt;=3,"FY "&amp;YEAR(B11)-1&amp;"/"&amp;RIGHT(YEAR(B11),2),"FY "&amp;YEAR(B11)&amp;"/"&amp;RIGHT(YEAR(B11)+1,2))</f>
        <v/>
      </c>
      <c r="M11" s="3" t="inlineStr">
        <is>
          <t>TSB-023456</t>
        </is>
      </c>
      <c r="N11" s="7">
        <f>IF(OR(E11="",H11=""),"Check IRD details",IF(I11&gt;0,"Withheld","No RWT"))</f>
        <v/>
      </c>
      <c r="O11" s="3" t="inlineStr">
        <is>
          <t>Fully compliant</t>
        </is>
      </c>
    </row>
    <row r="12" ht="18" customHeight="1">
      <c r="A12" s="8" t="inlineStr">
        <is>
          <t>TXN-010</t>
        </is>
      </c>
      <c r="B12" s="9" t="inlineStr">
        <is>
          <t>18/06/2026</t>
        </is>
      </c>
      <c r="C12" s="8" t="inlineStr">
        <is>
          <t>Emma Wilson</t>
        </is>
      </c>
      <c r="D12" s="8" t="inlineStr">
        <is>
          <t>Individual</t>
        </is>
      </c>
      <c r="E12" s="8" t="inlineStr">
        <is>
          <t>901-234-567</t>
        </is>
      </c>
      <c r="F12" s="8" t="inlineStr">
        <is>
          <t>Rotorua</t>
        </is>
      </c>
      <c r="G12" s="10" t="n">
        <v>1475</v>
      </c>
      <c r="H12" s="11" t="n">
        <v>0.33</v>
      </c>
      <c r="I12" s="10">
        <f>G12*H12</f>
        <v/>
      </c>
      <c r="J12" s="10">
        <f>G12-I12</f>
        <v/>
      </c>
      <c r="K12" s="8" t="inlineStr">
        <is>
          <t>Savings Interest</t>
        </is>
      </c>
      <c r="L12" s="12">
        <f>IF(MONTH(B12)&lt;=3,"FY "&amp;YEAR(B12)-1&amp;"/"&amp;RIGHT(YEAR(B12),2),"FY "&amp;YEAR(B12)&amp;"/"&amp;RIGHT(YEAR(B12)+1,2))</f>
        <v/>
      </c>
      <c r="M12" s="8" t="inlineStr">
        <is>
          <t>KWB-027890</t>
        </is>
      </c>
      <c r="N12" s="12">
        <f>IF(OR(E12="",H12=""),"Check IRD details",IF(I12&gt;0,"Withheld","No RWT"))</f>
        <v/>
      </c>
      <c r="O12" s="8" t="inlineStr">
        <is>
          <t>Higher RWT rate elected</t>
        </is>
      </c>
    </row>
    <row r="13" ht="4" customHeight="1"/>
    <row r="14" ht="22" customHeight="1">
      <c r="A14" s="13" t="inlineStr">
        <is>
          <t>TOTALS / SUMMARY</t>
        </is>
      </c>
      <c r="B14" s="14" t="inlineStr">
        <is>
          <t>Total Taxable</t>
        </is>
      </c>
      <c r="C14" s="14" t="n"/>
      <c r="D14" s="14" t="n"/>
      <c r="E14" s="14" t="n"/>
      <c r="F14" s="14" t="n"/>
      <c r="G14" s="14" t="inlineStr">
        <is>
          <t>Total Taxable (NZD)</t>
        </is>
      </c>
      <c r="H14" s="14" t="inlineStr">
        <is>
          <t>Avg RWT Rate</t>
        </is>
      </c>
      <c r="I14" s="14" t="inlineStr">
        <is>
          <t>Total RWT Withheld</t>
        </is>
      </c>
      <c r="J14" s="14" t="inlineStr">
        <is>
          <t>Total Net Paid</t>
        </is>
      </c>
      <c r="K14" s="14" t="n"/>
      <c r="L14" s="14" t="n"/>
      <c r="M14" s="14" t="n"/>
      <c r="N14" s="14" t="inlineStr">
        <is>
          <t>Alert Count</t>
        </is>
      </c>
      <c r="O14" s="14" t="n"/>
    </row>
    <row r="15" ht="20" customHeight="1">
      <c r="A15" s="15" t="n"/>
      <c r="B15" s="15" t="n"/>
      <c r="C15" s="15" t="n"/>
      <c r="D15" s="15" t="n"/>
      <c r="E15" s="15" t="n"/>
      <c r="F15" s="15" t="n"/>
      <c r="G15" s="16">
        <f>SUM(G3:G12)</f>
        <v/>
      </c>
      <c r="H15" s="17">
        <f>IFERROR(AVERAGE(H3:H12),0)</f>
        <v/>
      </c>
      <c r="I15" s="16">
        <f>SUM(I3:I12)</f>
        <v/>
      </c>
      <c r="J15" s="16">
        <f>SUM(J3:J12)</f>
        <v/>
      </c>
      <c r="K15" s="15" t="n"/>
      <c r="L15" s="15" t="n"/>
      <c r="M15" s="15" t="n"/>
      <c r="N15" s="18">
        <f>COUNTIF(N3:N12,"Check*")</f>
        <v/>
      </c>
      <c r="O15" s="15" t="n"/>
    </row>
  </sheetData>
  <mergeCells count="1">
    <mergeCell ref="A1:O1"/>
  </mergeCells>
  <conditionalFormatting sqref="N3:N12">
    <cfRule type="expression" priority="1" dxfId="0" stopIfTrue="0">
      <formula>N3="Withheld"</formula>
    </cfRule>
    <cfRule type="expression" priority="2" dxfId="1" stopIfTrue="0">
      <formula>N3="Check IRD details"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 ht="34" customHeight="1">
      <c r="A1" s="19" t="inlineStr">
        <is>
          <t>RWT Summary Dashboard — New Zealand Tax Year</t>
        </is>
      </c>
    </row>
    <row r="2" ht="20" customHeight="1">
      <c r="A2" s="20" t="inlineStr">
        <is>
          <t>Key Metrics</t>
        </is>
      </c>
      <c r="B2" s="21" t="inlineStr">
        <is>
          <t>Value</t>
        </is>
      </c>
    </row>
    <row r="3" ht="20" customHeight="1">
      <c r="A3" s="22" t="inlineStr">
        <is>
          <t>Total Taxable Amount (NZD)</t>
        </is>
      </c>
      <c r="B3" s="23">
        <f>'RWT Tracker'!G15</f>
        <v/>
      </c>
    </row>
    <row r="4" ht="20" customHeight="1">
      <c r="A4" s="24" t="inlineStr">
        <is>
          <t>Total RWT Withheld (NZD)</t>
        </is>
      </c>
      <c r="B4" s="23">
        <f>'RWT Tracker'!I15</f>
        <v/>
      </c>
    </row>
    <row r="5" ht="20" customHeight="1">
      <c r="A5" s="22" t="inlineStr">
        <is>
          <t>Average RWT Rate</t>
        </is>
      </c>
      <c r="B5" s="25">
        <f>IFERROR(AVERAGE('RWT Tracker'!H3:H12),0)</f>
        <v/>
      </c>
    </row>
    <row r="6" ht="20" customHeight="1">
      <c r="A6" s="24" t="inlineStr">
        <is>
          <t>Number of Transactions</t>
        </is>
      </c>
      <c r="B6" s="26">
        <f>COUNTA('RWT Tracker'!A3:A12)</f>
        <v/>
      </c>
    </row>
    <row r="7" ht="20" customHeight="1">
      <c r="A7" s="22" t="inlineStr">
        <is>
          <t>Alert / Flagged Rows</t>
        </is>
      </c>
      <c r="B7" s="27">
        <f>COUNTIF('RWT Tracker'!N3:N12,"Check*")</f>
        <v/>
      </c>
    </row>
    <row r="8" ht="20" customHeight="1">
      <c r="A8" s="24" t="inlineStr">
        <is>
          <t>Largest Single RWT Deduction</t>
        </is>
      </c>
      <c r="B8" s="23">
        <f>MAX('RWT Tracker'!I3:I12)</f>
        <v/>
      </c>
    </row>
    <row r="9" ht="10" customHeight="1"/>
    <row r="10" ht="22" customHeight="1">
      <c r="A10" s="2" t="inlineStr">
        <is>
          <t>Monthly RWT Summary</t>
        </is>
      </c>
    </row>
    <row r="11" ht="20" customHeight="1">
      <c r="A11" s="13" t="inlineStr">
        <is>
          <t>Month</t>
        </is>
      </c>
      <c r="B11" s="13" t="inlineStr">
        <is>
          <t>Month Start</t>
        </is>
      </c>
      <c r="C11" s="13" t="inlineStr">
        <is>
          <t>Month End</t>
        </is>
      </c>
      <c r="D11" s="13" t="inlineStr">
        <is>
          <t>Taxable Amount (NZD)</t>
        </is>
      </c>
      <c r="E11" s="13" t="inlineStr">
        <is>
          <t>RWT Withheld (NZD)</t>
        </is>
      </c>
      <c r="F11" s="13" t="inlineStr">
        <is>
          <t>Transactions</t>
        </is>
      </c>
    </row>
    <row r="12" ht="18" customHeight="1">
      <c r="A12" s="7" t="inlineStr">
        <is>
          <t>Feb 2026</t>
        </is>
      </c>
      <c r="B12" s="28" t="n">
        <v>46054</v>
      </c>
      <c r="C12" s="28" t="n">
        <v>46081</v>
      </c>
      <c r="D12" s="29">
        <f>IFERROR(SUMIFS('RWT Tracker'!G$3:'RWT Tracker'!G$12,'RWT Tracker'!B$3:'RWT Tracker'!B$12,"&gt;="&amp;B12,'RWT Tracker'!B$3:'RWT Tracker'!B$12,"&lt;="&amp;C12),0)</f>
        <v/>
      </c>
      <c r="E12" s="29">
        <f>IFERROR(SUMIFS('RWT Tracker'!I$3:'RWT Tracker'!I$12,'RWT Tracker'!B$3:'RWT Tracker'!B$12,"&gt;="&amp;B12,'RWT Tracker'!B$3:'RWT Tracker'!B$12,"&lt;="&amp;C12),0)</f>
        <v/>
      </c>
      <c r="F12" s="30">
        <f>IFERROR(COUNTIFS('RWT Tracker'!B$3:'RWT Tracker'!B$12,"&gt;="&amp;B12,'RWT Tracker'!B$3:'RWT Tracker'!B$12,"&lt;="&amp;C12),0)</f>
        <v/>
      </c>
    </row>
    <row r="13" ht="18" customHeight="1">
      <c r="A13" s="12" t="inlineStr">
        <is>
          <t>Mar 2026</t>
        </is>
      </c>
      <c r="B13" s="31" t="n">
        <v>46082</v>
      </c>
      <c r="C13" s="31" t="n">
        <v>46112</v>
      </c>
      <c r="D13" s="32">
        <f>IFERROR(SUMIFS('RWT Tracker'!G$3:'RWT Tracker'!G$12,'RWT Tracker'!B$3:'RWT Tracker'!B$12,"&gt;="&amp;B13,'RWT Tracker'!B$3:'RWT Tracker'!B$12,"&lt;="&amp;C13),0)</f>
        <v/>
      </c>
      <c r="E13" s="32">
        <f>IFERROR(SUMIFS('RWT Tracker'!I$3:'RWT Tracker'!I$12,'RWT Tracker'!B$3:'RWT Tracker'!B$12,"&gt;="&amp;B13,'RWT Tracker'!B$3:'RWT Tracker'!B$12,"&lt;="&amp;C13),0)</f>
        <v/>
      </c>
      <c r="F13" s="33">
        <f>IFERROR(COUNTIFS('RWT Tracker'!B$3:'RWT Tracker'!B$12,"&gt;="&amp;B13,'RWT Tracker'!B$3:'RWT Tracker'!B$12,"&lt;="&amp;C13),0)</f>
        <v/>
      </c>
    </row>
    <row r="14" ht="18" customHeight="1">
      <c r="A14" s="7" t="inlineStr">
        <is>
          <t>Apr 2026</t>
        </is>
      </c>
      <c r="B14" s="28" t="n">
        <v>46113</v>
      </c>
      <c r="C14" s="28" t="n">
        <v>46142</v>
      </c>
      <c r="D14" s="29">
        <f>IFERROR(SUMIFS('RWT Tracker'!G$3:'RWT Tracker'!G$12,'RWT Tracker'!B$3:'RWT Tracker'!B$12,"&gt;="&amp;B14,'RWT Tracker'!B$3:'RWT Tracker'!B$12,"&lt;="&amp;C14),0)</f>
        <v/>
      </c>
      <c r="E14" s="29">
        <f>IFERROR(SUMIFS('RWT Tracker'!I$3:'RWT Tracker'!I$12,'RWT Tracker'!B$3:'RWT Tracker'!B$12,"&gt;="&amp;B14,'RWT Tracker'!B$3:'RWT Tracker'!B$12,"&lt;="&amp;C14),0)</f>
        <v/>
      </c>
      <c r="F14" s="30">
        <f>IFERROR(COUNTIFS('RWT Tracker'!B$3:'RWT Tracker'!B$12,"&gt;="&amp;B14,'RWT Tracker'!B$3:'RWT Tracker'!B$12,"&lt;="&amp;C14),0)</f>
        <v/>
      </c>
    </row>
    <row r="15" ht="18" customHeight="1">
      <c r="A15" s="12" t="inlineStr">
        <is>
          <t>May 2026</t>
        </is>
      </c>
      <c r="B15" s="31" t="n">
        <v>46143</v>
      </c>
      <c r="C15" s="31" t="n">
        <v>46173</v>
      </c>
      <c r="D15" s="32">
        <f>IFERROR(SUMIFS('RWT Tracker'!G$3:'RWT Tracker'!G$12,'RWT Tracker'!B$3:'RWT Tracker'!B$12,"&gt;="&amp;B15,'RWT Tracker'!B$3:'RWT Tracker'!B$12,"&lt;="&amp;C15),0)</f>
        <v/>
      </c>
      <c r="E15" s="32">
        <f>IFERROR(SUMIFS('RWT Tracker'!I$3:'RWT Tracker'!I$12,'RWT Tracker'!B$3:'RWT Tracker'!B$12,"&gt;="&amp;B15,'RWT Tracker'!B$3:'RWT Tracker'!B$12,"&lt;="&amp;C15),0)</f>
        <v/>
      </c>
      <c r="F15" s="33">
        <f>IFERROR(COUNTIFS('RWT Tracker'!B$3:'RWT Tracker'!B$12,"&gt;="&amp;B15,'RWT Tracker'!B$3:'RWT Tracker'!B$12,"&lt;="&amp;C15),0)</f>
        <v/>
      </c>
    </row>
    <row r="16" ht="18" customHeight="1">
      <c r="A16" s="7" t="inlineStr">
        <is>
          <t>Jun 2026</t>
        </is>
      </c>
      <c r="B16" s="28" t="n">
        <v>46174</v>
      </c>
      <c r="C16" s="28" t="n">
        <v>46203</v>
      </c>
      <c r="D16" s="29">
        <f>IFERROR(SUMIFS('RWT Tracker'!G$3:'RWT Tracker'!G$12,'RWT Tracker'!B$3:'RWT Tracker'!B$12,"&gt;="&amp;B16,'RWT Tracker'!B$3:'RWT Tracker'!B$12,"&lt;="&amp;C16),0)</f>
        <v/>
      </c>
      <c r="E16" s="29">
        <f>IFERROR(SUMIFS('RWT Tracker'!I$3:'RWT Tracker'!I$12,'RWT Tracker'!B$3:'RWT Tracker'!B$12,"&gt;="&amp;B16,'RWT Tracker'!B$3:'RWT Tracker'!B$12,"&lt;="&amp;C16),0)</f>
        <v/>
      </c>
      <c r="F16" s="30">
        <f>IFERROR(COUNTIFS('RWT Tracker'!B$3:'RWT Tracker'!B$12,"&gt;="&amp;B16,'RWT Tracker'!B$3:'RWT Tracker'!B$12,"&lt;="&amp;C16),0)</f>
        <v/>
      </c>
    </row>
    <row r="17" ht="10" customHeight="1"/>
    <row r="18" ht="20" customHeight="1">
      <c r="H18" s="34" t="inlineStr">
        <is>
          <t>RWT by Payment Type</t>
        </is>
      </c>
    </row>
    <row r="19" ht="17" customHeight="1">
      <c r="H19" s="35" t="inlineStr">
        <is>
          <t>Payment Type</t>
        </is>
      </c>
      <c r="I19" s="36" t="inlineStr">
        <is>
          <t>Total RWT (NZD)</t>
        </is>
      </c>
    </row>
    <row r="20" ht="17" customHeight="1">
      <c r="H20" s="37" t="inlineStr">
        <is>
          <t>Interest Payment</t>
        </is>
      </c>
      <c r="I20" s="38">
        <f>IFERROR(SUMIF('RWT Tracker'!K$3:K$12,A19,'RWT Tracker'!I$3:I$12),0)</f>
        <v/>
      </c>
    </row>
    <row r="21" ht="17" customHeight="1">
      <c r="H21" s="39" t="inlineStr">
        <is>
          <t>Term Deposit</t>
        </is>
      </c>
      <c r="I21" s="40">
        <f>IFERROR(SUMIF('RWT Tracker'!K$3:K$12,A20,'RWT Tracker'!I$3:I$12),0)</f>
        <v/>
      </c>
    </row>
    <row r="22" ht="17" customHeight="1">
      <c r="H22" s="37" t="inlineStr">
        <is>
          <t>Dividend Withholding</t>
        </is>
      </c>
      <c r="I22" s="38">
        <f>IFERROR(SUMIF('RWT Tracker'!K$3:K$12,A21,'RWT Tracker'!I$3:I$12),0)</f>
        <v/>
      </c>
    </row>
    <row r="23" ht="17" customHeight="1">
      <c r="H23" s="39" t="inlineStr">
        <is>
          <t>Bank Interest</t>
        </is>
      </c>
      <c r="I23" s="40">
        <f>IFERROR(SUMIF('RWT Tracker'!K$3:K$12,A22,'RWT Tracker'!I$3:I$12),0)</f>
        <v/>
      </c>
    </row>
    <row r="24" ht="17" customHeight="1">
      <c r="H24" s="37" t="inlineStr">
        <is>
          <t>Savings Interest</t>
        </is>
      </c>
      <c r="I24" s="38">
        <f>IFERROR(SUMIF('RWT Tracker'!K$3:K$12,A23,'RWT Tracker'!I$3:I$12),0)</f>
        <v/>
      </c>
    </row>
    <row r="25" ht="17" customHeight="1">
      <c r="H25" s="39" t="inlineStr">
        <is>
          <t>Deposit Interest</t>
        </is>
      </c>
      <c r="I25" s="40">
        <f>IFERROR(SUMIF('RWT Tracker'!K$3:K$12,A24,'RWT Tracker'!I$3:I$12),0)</f>
        <v/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5"/>
  <sheetViews>
    <sheetView workbookViewId="0">
      <selection activeCell="A1" sqref="A1"/>
    </sheetView>
  </sheetViews>
  <sheetFormatPr baseColWidth="8" defaultRowHeight="15"/>
  <cols>
    <col width="30" customWidth="1" min="1" max="1"/>
    <col width="45" customWidth="1" min="2" max="2"/>
    <col width="20" customWidth="1" min="3" max="3"/>
    <col width="20" customWidth="1" min="4" max="4"/>
  </cols>
  <sheetData>
    <row r="1" ht="32" customHeight="1">
      <c r="A1" s="1" t="inlineStr">
        <is>
          <t>RWT Tracker — Setup &amp; Guide (New Zealand)</t>
        </is>
      </c>
    </row>
    <row r="2" ht="22" customHeight="1">
      <c r="A2" s="41" t="inlineStr">
        <is>
          <t>What is RWT (Resident Withholding Tax)?</t>
        </is>
      </c>
      <c r="B2" s="42" t="n"/>
      <c r="C2" s="42" t="n"/>
      <c r="D2" s="43" t="n"/>
    </row>
    <row r="3" ht="18" customHeight="1">
      <c r="A3" s="22" t="inlineStr">
        <is>
          <t>Definition</t>
        </is>
      </c>
      <c r="B3" s="8" t="inlineStr">
        <is>
          <t>RWT is a tax deducted at source by payers of interest and dividends to NZ tax residents.</t>
        </is>
      </c>
      <c r="C3" s="42" t="n"/>
      <c r="D3" s="43" t="n"/>
    </row>
    <row r="4" ht="18" customHeight="1">
      <c r="A4" s="22" t="inlineStr">
        <is>
          <t>When it applies</t>
        </is>
      </c>
      <c r="B4" s="8" t="inlineStr">
        <is>
          <t>Applies to interest income, dividends, and certain royalty payments paid to NZ residents.</t>
        </is>
      </c>
      <c r="C4" s="42" t="n"/>
      <c r="D4" s="43" t="n"/>
    </row>
    <row r="5" ht="18" customHeight="1">
      <c r="A5" s="22" t="inlineStr">
        <is>
          <t>Who deducts it</t>
        </is>
      </c>
      <c r="B5" s="8" t="inlineStr">
        <is>
          <t>Banks, financial institutions, and companies paying dividends must deduct and remit RWT to Inland Revenue.</t>
        </is>
      </c>
      <c r="C5" s="42" t="n"/>
      <c r="D5" s="43" t="n"/>
    </row>
    <row r="6" ht="18" customHeight="1">
      <c r="A6" s="22" t="inlineStr">
        <is>
          <t>IRD Number required</t>
        </is>
      </c>
      <c r="B6" s="8" t="inlineStr">
        <is>
          <t>Payers must hold the payee's IRD number. Without it, the default rate of 33% or 45% applies.</t>
        </is>
      </c>
      <c r="C6" s="42" t="n"/>
      <c r="D6" s="43" t="n"/>
    </row>
    <row r="7" ht="18" customHeight="1">
      <c r="A7" s="22" t="inlineStr">
        <is>
          <t>Record Keeping</t>
        </is>
      </c>
      <c r="B7" s="8" t="inlineStr">
        <is>
          <t>Retain RWT records for a minimum of 7 years as required under NZ tax legislation.</t>
        </is>
      </c>
      <c r="C7" s="42" t="n"/>
      <c r="D7" s="43" t="n"/>
    </row>
    <row r="8"/>
    <row r="9" ht="22" customHeight="1">
      <c r="A9" s="41" t="inlineStr">
        <is>
          <t>NZ Tax Year &amp; Important Dates</t>
        </is>
      </c>
      <c r="B9" s="42" t="n"/>
      <c r="C9" s="42" t="n"/>
      <c r="D9" s="43" t="n"/>
    </row>
    <row r="10" ht="18" customHeight="1">
      <c r="A10" s="22" t="inlineStr">
        <is>
          <t>Tax Year End</t>
        </is>
      </c>
      <c r="B10" s="8" t="inlineStr">
        <is>
          <t>The New Zealand tax year ends on 31 March each year (e.g. FY 2025/26 ends 31 March 2026).</t>
        </is>
      </c>
      <c r="C10" s="42" t="n"/>
      <c r="D10" s="43" t="n"/>
    </row>
    <row r="11" ht="18" customHeight="1">
      <c r="A11" s="22" t="inlineStr">
        <is>
          <t>RWT Returns</t>
        </is>
      </c>
      <c r="B11" s="8" t="inlineStr">
        <is>
          <t>Employers and payers file RWT returns with Inland Revenue (IR15) after each deduction period.</t>
        </is>
      </c>
      <c r="C11" s="42" t="n"/>
      <c r="D11" s="43" t="n"/>
    </row>
    <row r="12" ht="18" customHeight="1">
      <c r="A12" s="22" t="inlineStr">
        <is>
          <t>GST Note</t>
        </is>
      </c>
      <c r="B12" s="8" t="inlineStr">
        <is>
          <t>RWT is separate from GST. Do not include RWT calculations in your GST return.</t>
        </is>
      </c>
      <c r="C12" s="42" t="n"/>
      <c r="D12" s="43" t="n"/>
    </row>
    <row r="13" ht="18" customHeight="1">
      <c r="A13" s="22" t="inlineStr">
        <is>
          <t>PIE Funds</t>
        </is>
      </c>
      <c r="B13" s="8" t="inlineStr">
        <is>
          <t>Portfolio Investment Entities (PIEs) use a separate tax regime; this tracker is for direct RWT only.</t>
        </is>
      </c>
      <c r="C13" s="42" t="n"/>
      <c r="D13" s="43" t="n"/>
    </row>
    <row r="14"/>
    <row r="15" ht="22" customHeight="1">
      <c r="A15" s="41" t="inlineStr">
        <is>
          <t>Standard RWT Rates (NZ — 2026)</t>
        </is>
      </c>
      <c r="B15" s="42" t="n"/>
      <c r="C15" s="42" t="n"/>
      <c r="D15" s="43" t="n"/>
    </row>
    <row r="16" ht="17" customHeight="1">
      <c r="A16" s="44" t="inlineStr">
        <is>
          <t>10.5%</t>
        </is>
      </c>
      <c r="B16" s="3" t="inlineStr">
        <is>
          <t>Individuals with income under $14,000</t>
        </is>
      </c>
      <c r="C16" s="42" t="n"/>
      <c r="D16" s="43" t="n"/>
    </row>
    <row r="17" ht="17" customHeight="1">
      <c r="A17" s="45" t="inlineStr">
        <is>
          <t>17.5%</t>
        </is>
      </c>
      <c r="B17" s="8" t="inlineStr">
        <is>
          <t>Individuals with income $14,001–$48,000 (most common)</t>
        </is>
      </c>
      <c r="C17" s="42" t="n"/>
      <c r="D17" s="43" t="n"/>
    </row>
    <row r="18" ht="17" customHeight="1">
      <c r="A18" s="44" t="inlineStr">
        <is>
          <t>28.0%</t>
        </is>
      </c>
      <c r="B18" s="3" t="inlineStr">
        <is>
          <t>Companies and certain trusts</t>
        </is>
      </c>
      <c r="C18" s="42" t="n"/>
      <c r="D18" s="43" t="n"/>
    </row>
    <row r="19" ht="17" customHeight="1">
      <c r="A19" s="45" t="inlineStr">
        <is>
          <t>33.0%</t>
        </is>
      </c>
      <c r="B19" s="8" t="inlineStr">
        <is>
          <t>Individuals with income $48,001–$70,000 / trusts</t>
        </is>
      </c>
      <c r="C19" s="42" t="n"/>
      <c r="D19" s="43" t="n"/>
    </row>
    <row r="20" ht="17" customHeight="1">
      <c r="A20" s="44" t="inlineStr">
        <is>
          <t>39.0%</t>
        </is>
      </c>
      <c r="B20" s="3" t="inlineStr">
        <is>
          <t>Individuals with income over $180,000</t>
        </is>
      </c>
      <c r="C20" s="42" t="n"/>
      <c r="D20" s="43" t="n"/>
    </row>
    <row r="21" ht="17" customHeight="1">
      <c r="A21" s="45" t="inlineStr">
        <is>
          <t>45.0%</t>
        </is>
      </c>
      <c r="B21" s="8" t="inlineStr">
        <is>
          <t>No IRD number provided (default rate)</t>
        </is>
      </c>
      <c r="C21" s="42" t="n"/>
      <c r="D21" s="43" t="n"/>
    </row>
    <row r="22"/>
    <row r="23" ht="22" customHeight="1">
      <c r="A23" s="41" t="inlineStr">
        <is>
          <t>Colour Legend</t>
        </is>
      </c>
      <c r="B23" s="42" t="n"/>
      <c r="C23" s="42" t="n"/>
      <c r="D23" s="43" t="n"/>
    </row>
    <row r="24" ht="17" customHeight="1">
      <c r="A24" s="46" t="inlineStr">
        <is>
          <t>Yellow (input cells)</t>
        </is>
      </c>
      <c r="B24" s="8" t="inlineStr">
        <is>
          <t>Fields you should enter data into</t>
        </is>
      </c>
      <c r="C24" s="42" t="n"/>
      <c r="D24" s="43" t="n"/>
    </row>
    <row r="25" ht="17" customHeight="1">
      <c r="A25" s="47" t="inlineStr">
        <is>
          <t>Green (positive)</t>
        </is>
      </c>
      <c r="B25" s="8" t="inlineStr">
        <is>
          <t>Withheld / compliant status; totals confirmed</t>
        </is>
      </c>
      <c r="C25" s="42" t="n"/>
      <c r="D25" s="43" t="n"/>
    </row>
    <row r="26" ht="17" customHeight="1">
      <c r="A26" s="48" t="inlineStr">
        <is>
          <t>Red (alert)</t>
        </is>
      </c>
      <c r="B26" s="8" t="inlineStr">
        <is>
          <t>Missing IRD number or incomplete data — action required</t>
        </is>
      </c>
      <c r="C26" s="42" t="n"/>
      <c r="D26" s="43" t="n"/>
    </row>
    <row r="27" ht="17" customHeight="1">
      <c r="A27" s="22" t="inlineStr">
        <is>
          <t>Teal (alternating)</t>
        </is>
      </c>
      <c r="B27" s="8" t="inlineStr">
        <is>
          <t>Row banding for readability</t>
        </is>
      </c>
      <c r="C27" s="42" t="n"/>
      <c r="D27" s="43" t="n"/>
    </row>
    <row r="28" ht="17" customHeight="1">
      <c r="A28" s="49" t="inlineStr">
        <is>
          <t>Dark Navy header</t>
        </is>
      </c>
      <c r="B28" s="8" t="inlineStr">
        <is>
          <t>Section title and main column headers</t>
        </is>
      </c>
      <c r="C28" s="42" t="n"/>
      <c r="D28" s="43" t="n"/>
    </row>
    <row r="29"/>
    <row r="30" ht="22" customHeight="1">
      <c r="A30" s="41" t="inlineStr">
        <is>
          <t>Setup Table — Default Settings</t>
        </is>
      </c>
      <c r="B30" s="42" t="n"/>
      <c r="C30" s="42" t="n"/>
      <c r="D30" s="43" t="n"/>
    </row>
    <row r="31" ht="20" customHeight="1">
      <c r="A31" s="13" t="inlineStr">
        <is>
          <t>Setting</t>
        </is>
      </c>
      <c r="B31" s="13" t="inlineStr">
        <is>
          <t>Value</t>
        </is>
      </c>
      <c r="C31" s="13" t="inlineStr">
        <is>
          <t>Notes</t>
        </is>
      </c>
      <c r="D31" s="13" t="inlineStr"/>
    </row>
    <row r="32" ht="17" customHeight="1">
      <c r="A32" s="22" t="inlineStr">
        <is>
          <t>Default RWT Rate</t>
        </is>
      </c>
      <c r="B32" s="50" t="inlineStr">
        <is>
          <t>17.5%</t>
        </is>
      </c>
      <c r="C32" s="3" t="inlineStr">
        <is>
          <t>Change if your elected rate differs</t>
        </is>
      </c>
    </row>
    <row r="33" ht="17" customHeight="1">
      <c r="A33" s="24" t="inlineStr">
        <is>
          <t>Default Compliance Rule</t>
        </is>
      </c>
      <c r="B33" s="50" t="inlineStr">
        <is>
          <t>IRD + Rate</t>
        </is>
      </c>
      <c r="C33" s="8" t="inlineStr">
        <is>
          <t>Both IRD number and rate must be present</t>
        </is>
      </c>
    </row>
    <row r="34" ht="17" customHeight="1">
      <c r="A34" s="22" t="inlineStr">
        <is>
          <t>Report Period Start</t>
        </is>
      </c>
      <c r="B34" s="50" t="inlineStr">
        <is>
          <t>01/04/2026</t>
        </is>
      </c>
      <c r="C34" s="3" t="inlineStr">
        <is>
          <t>Beginning of NZ tax year 2025/26</t>
        </is>
      </c>
    </row>
    <row r="35" ht="17" customHeight="1">
      <c r="A35" s="24" t="inlineStr">
        <is>
          <t>Report Period End</t>
        </is>
      </c>
      <c r="B35" s="50" t="inlineStr">
        <is>
          <t>31/03/2027</t>
        </is>
      </c>
      <c r="C35" s="8" t="inlineStr">
        <is>
          <t>End of NZ tax year 2026/27</t>
        </is>
      </c>
    </row>
    <row r="36" ht="17" customHeight="1">
      <c r="A36" s="22" t="inlineStr">
        <is>
          <t>Currency</t>
        </is>
      </c>
      <c r="B36" s="50" t="inlineStr">
        <is>
          <t>NZD ($)</t>
        </is>
      </c>
      <c r="C36" s="3" t="inlineStr">
        <is>
          <t>All amounts in New Zealand Dollars</t>
        </is>
      </c>
    </row>
    <row r="37" ht="17" customHeight="1">
      <c r="A37" s="24" t="inlineStr">
        <is>
          <t>Date Format</t>
        </is>
      </c>
      <c r="B37" s="50" t="inlineStr">
        <is>
          <t>DD/MM/YYYY</t>
        </is>
      </c>
      <c r="C37" s="8" t="inlineStr">
        <is>
          <t>New Zealand standard date format</t>
        </is>
      </c>
    </row>
    <row r="38" ht="17" customHeight="1">
      <c r="A38" s="22" t="inlineStr">
        <is>
          <t>IRD Number Format</t>
        </is>
      </c>
      <c r="B38" s="50" t="inlineStr">
        <is>
          <t>XXX-XXX-XXX</t>
        </is>
      </c>
      <c r="C38" s="3" t="inlineStr">
        <is>
          <t>9-digit IRD number with hyphens</t>
        </is>
      </c>
    </row>
    <row r="39"/>
    <row r="40" ht="22" customHeight="1">
      <c r="A40" s="41" t="inlineStr">
        <is>
          <t>Column Guide — RWT Tracker Sheet</t>
        </is>
      </c>
      <c r="B40" s="42" t="n"/>
      <c r="C40" s="42" t="n"/>
      <c r="D40" s="43" t="n"/>
    </row>
    <row r="41" ht="17" customHeight="1">
      <c r="A41" s="24" t="inlineStr">
        <is>
          <t>Transaction ID</t>
        </is>
      </c>
      <c r="B41" s="8" t="inlineStr">
        <is>
          <t>Unique identifier for each RWT transaction (e.g. TXN-001)</t>
        </is>
      </c>
      <c r="C41" s="42" t="n"/>
      <c r="D41" s="43" t="n"/>
    </row>
    <row r="42" ht="17" customHeight="1">
      <c r="A42" s="22" t="inlineStr">
        <is>
          <t>Date</t>
        </is>
      </c>
      <c r="B42" s="3" t="inlineStr">
        <is>
          <t>Date the income was paid or credited — DD/MM/YYYY format</t>
        </is>
      </c>
      <c r="C42" s="42" t="n"/>
      <c r="D42" s="43" t="n"/>
    </row>
    <row r="43" ht="17" customHeight="1">
      <c r="A43" s="24" t="inlineStr">
        <is>
          <t>Payer / Institution</t>
        </is>
      </c>
      <c r="B43" s="8" t="inlineStr">
        <is>
          <t>Name of the bank, company, or institution making the payment</t>
        </is>
      </c>
      <c r="C43" s="42" t="n"/>
      <c r="D43" s="43" t="n"/>
    </row>
    <row r="44" ht="17" customHeight="1">
      <c r="A44" s="22" t="inlineStr">
        <is>
          <t>Payer Type</t>
        </is>
      </c>
      <c r="B44" s="3" t="inlineStr">
        <is>
          <t>Individual, Company, Trust, or Partnership</t>
        </is>
      </c>
      <c r="C44" s="42" t="n"/>
      <c r="D44" s="43" t="n"/>
    </row>
    <row r="45" ht="17" customHeight="1">
      <c r="A45" s="24" t="inlineStr">
        <is>
          <t>IRD Number</t>
        </is>
      </c>
      <c r="B45" s="8" t="inlineStr">
        <is>
          <t>Payee's 9-digit IRD number — required for correct RWT rate</t>
        </is>
      </c>
      <c r="C45" s="42" t="n"/>
      <c r="D45" s="43" t="n"/>
    </row>
    <row r="46" ht="17" customHeight="1">
      <c r="A46" s="22" t="inlineStr">
        <is>
          <t>City</t>
        </is>
      </c>
      <c r="B46" s="3" t="inlineStr">
        <is>
          <t>City where payer/payee is located (NZ city)</t>
        </is>
      </c>
      <c r="C46" s="42" t="n"/>
      <c r="D46" s="43" t="n"/>
    </row>
    <row r="47" ht="17" customHeight="1">
      <c r="A47" s="24" t="inlineStr">
        <is>
          <t>Taxable Amount (NZD)</t>
        </is>
      </c>
      <c r="B47" s="8" t="inlineStr">
        <is>
          <t>Gross income amount before RWT deduction</t>
        </is>
      </c>
      <c r="C47" s="42" t="n"/>
      <c r="D47" s="43" t="n"/>
    </row>
    <row r="48" ht="17" customHeight="1">
      <c r="A48" s="22" t="inlineStr">
        <is>
          <t>RWT Rate</t>
        </is>
      </c>
      <c r="B48" s="3" t="inlineStr">
        <is>
          <t>Elected or applicable RWT rate (e.g. 17.5%, 28%, 33%)</t>
        </is>
      </c>
      <c r="C48" s="42" t="n"/>
      <c r="D48" s="43" t="n"/>
    </row>
    <row r="49" ht="17" customHeight="1">
      <c r="A49" s="24" t="inlineStr">
        <is>
          <t>RWT Withheld (NZD)</t>
        </is>
      </c>
      <c r="B49" s="8" t="inlineStr">
        <is>
          <t>Auto-calculated: Taxable Amount × RWT Rate</t>
        </is>
      </c>
      <c r="C49" s="42" t="n"/>
      <c r="D49" s="43" t="n"/>
    </row>
    <row r="50" ht="17" customHeight="1">
      <c r="A50" s="22" t="inlineStr">
        <is>
          <t>Net Amount Paid (NZD)</t>
        </is>
      </c>
      <c r="B50" s="3" t="inlineStr">
        <is>
          <t>Auto-calculated: Taxable Amount − RWT Withheld</t>
        </is>
      </c>
      <c r="C50" s="42" t="n"/>
      <c r="D50" s="43" t="n"/>
    </row>
    <row r="51" ht="17" customHeight="1">
      <c r="A51" s="24" t="inlineStr">
        <is>
          <t>Payment Type</t>
        </is>
      </c>
      <c r="B51" s="8" t="inlineStr">
        <is>
          <t>Type of income: Interest Payment, Term Deposit, Dividend, etc.</t>
        </is>
      </c>
      <c r="C51" s="42" t="n"/>
      <c r="D51" s="43" t="n"/>
    </row>
    <row r="52" ht="17" customHeight="1">
      <c r="A52" s="22" t="inlineStr">
        <is>
          <t>Tax Year</t>
        </is>
      </c>
      <c r="B52" s="3" t="inlineStr">
        <is>
          <t>Auto-calculated NZ tax year (e.g. FY 2025/26) based on date</t>
        </is>
      </c>
      <c r="C52" s="42" t="n"/>
      <c r="D52" s="43" t="n"/>
    </row>
    <row r="53" ht="17" customHeight="1">
      <c r="A53" s="24" t="inlineStr">
        <is>
          <t>Account / Reference</t>
        </is>
      </c>
      <c r="B53" s="8" t="inlineStr">
        <is>
          <t>Bank account or payment reference number</t>
        </is>
      </c>
      <c r="C53" s="42" t="n"/>
      <c r="D53" s="43" t="n"/>
    </row>
    <row r="54" ht="17" customHeight="1">
      <c r="A54" s="22" t="inlineStr">
        <is>
          <t>Compliance Status</t>
        </is>
      </c>
      <c r="B54" s="3" t="inlineStr">
        <is>
          <t>Auto-calculated: Withheld / No RWT / Check IRD details</t>
        </is>
      </c>
      <c r="C54" s="42" t="n"/>
      <c r="D54" s="43" t="n"/>
    </row>
    <row r="55" ht="17" customHeight="1">
      <c r="A55" s="24" t="inlineStr">
        <is>
          <t>Notes</t>
        </is>
      </c>
      <c r="B55" s="8" t="inlineStr">
        <is>
          <t>Any additional notes or context for the transaction</t>
        </is>
      </c>
      <c r="C55" s="42" t="n"/>
      <c r="D55" s="43" t="n"/>
    </row>
  </sheetData>
  <mergeCells count="42">
    <mergeCell ref="A1:D1"/>
    <mergeCell ref="A2:D2"/>
    <mergeCell ref="B3:D3"/>
    <mergeCell ref="B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  <mergeCell ref="B16:D16"/>
    <mergeCell ref="B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  <mergeCell ref="A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2026-06-18T14:29:26Z</dcterms:created>
  <dcterms:modified xmlns:dcterms="http://purl.org/dc/terms/" xmlns:xsi="http://www.w3.org/2001/XMLSchema-instance" xsi:type="dcterms:W3CDTF">2026-06-18T14:29:26Z</dcterms:modified>
</cp:coreProperties>
</file>