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ll Takings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'Stall Takings'!$A$1:$R$101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$#,##0.00"/>
    <numFmt numFmtId="166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  <font>
      <name val="Aptos Display"/>
      <b val="1"/>
      <color rgb="000F766E"/>
      <sz val="18"/>
    </font>
    <font>
      <name val="Aptos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ECFDF5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CCFBF1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0" fontId="4" fillId="6" borderId="0" applyAlignment="1" pivotButton="0" quotePrefix="0" xfId="0">
      <alignment horizontal="left" vertical="center"/>
    </xf>
    <xf numFmtId="0" fontId="3" fillId="0" borderId="0" pivotButton="0" quotePrefix="0" xfId="0"/>
    <xf numFmtId="164" fontId="3" fillId="4" borderId="1" pivotButton="0" quotePrefix="0" xfId="0"/>
    <xf numFmtId="0" fontId="5" fillId="7" borderId="1" applyAlignment="1" pivotButton="0" quotePrefix="0" xfId="0">
      <alignment horizontal="left" vertical="center" wrapText="1"/>
    </xf>
    <xf numFmtId="165" fontId="3" fillId="8" borderId="1" applyAlignment="1" pivotButton="0" quotePrefix="0" xfId="0">
      <alignment horizontal="right" vertical="center"/>
    </xf>
    <xf numFmtId="1" fontId="3" fillId="8" borderId="1" applyAlignment="1" pivotButton="0" quotePrefix="0" xfId="0">
      <alignment horizontal="right" vertical="center"/>
    </xf>
    <xf numFmtId="166" fontId="3" fillId="8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4" fontId="3" fillId="4" borderId="1" pivotButton="0" quotePrefix="0" xfId="0"/>
    <xf numFmtId="165" fontId="3" fillId="8" borderId="1" applyAlignment="1" pivotButton="0" quotePrefix="0" xfId="0">
      <alignment horizontal="right" vertical="center"/>
    </xf>
    <xf numFmtId="166" fontId="3" fillId="8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5" fontId="2" fillId="3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166534"/>
        <sz val="10"/>
      </font>
      <fill>
        <patternFill patternType="solid">
          <fgColor rgb="00DCFCE7"/>
        </patternFill>
      </fill>
    </dxf>
    <dxf>
      <font>
        <name val="Aptos"/>
        <b val="1"/>
        <color rgb="00991B1B"/>
        <sz val="10"/>
      </font>
      <fill>
        <patternFill patternType="solid">
          <fgColor rgb="00FEE2E2"/>
        </patternFill>
      </fill>
    </dxf>
    <dxf>
      <font>
        <name val="Aptos"/>
        <b val="1"/>
        <color rgb="00991B1B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and Net Profit by Stall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'Stall Takings'!I1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'Stall Takings'!$C$2:$C$101</f>
            </numRef>
          </cat>
          <val>
            <numRef>
              <f>'Stall Takings'!$I$2:$I$101</f>
            </numRef>
          </val>
        </ser>
        <ser>
          <idx val="1"/>
          <order val="1"/>
          <tx>
            <strRef>
              <f>'Stall Takings'!K1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'Stall Takings'!$C$2:$C$101</f>
            </numRef>
          </cat>
          <val>
            <numRef>
              <f>'Stall Takings'!$K$2:$K$101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Stall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NZD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Share by Stall Category</a:t>
            </a:r>
          </a:p>
        </rich>
      </tx>
    </title>
    <plotArea>
      <pieChart>
        <varyColors val="1"/>
        <ser>
          <idx val="0"/>
          <order val="0"/>
          <tx>
            <strRef>
              <f>'Summary Dashboard'!C13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'Summary Dashboard'!$A$14:$A$17</f>
            </numRef>
          </cat>
          <val>
            <numRef>
              <f>'Summary Dashboard'!$C$14:$C$17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Target Achievement by Stall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 Dashboard'!G13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'Summary Dashboard'!$F$14:$F$15</f>
            </numRef>
          </cat>
          <val>
            <numRef>
              <f>'Summary Dashboard'!$G$14:$G$15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Number of Stalls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18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26</row>
      <rowOff>0</rowOff>
    </from>
    <ext cx="468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21" customWidth="1" min="3" max="3"/>
    <col width="17" customWidth="1" min="4" max="4"/>
    <col width="14" customWidth="1" min="5" max="5"/>
    <col width="19" customWidth="1" min="6" max="6"/>
    <col width="19" customWidth="1" min="7" max="7"/>
    <col width="25" customWidth="1" min="8" max="8"/>
    <col width="19" customWidth="1" min="9" max="9"/>
    <col width="18" customWidth="1" min="10" max="10"/>
    <col width="17" customWidth="1" min="11" max="11"/>
    <col width="14" customWidth="1" min="12" max="12"/>
    <col width="16" customWidth="1" min="13" max="13"/>
    <col width="22" customWidth="1" min="14" max="14"/>
    <col width="20" customWidth="1" min="15" max="15"/>
    <col width="17" customWidth="1" min="16" max="16"/>
    <col width="24" customWidth="1" min="17" max="17"/>
    <col width="42" customWidth="1" min="18" max="18"/>
  </cols>
  <sheetData>
    <row r="1" ht="34" customHeight="1">
      <c r="A1" s="1" t="inlineStr">
        <is>
          <t>Gala Date</t>
        </is>
      </c>
      <c r="B1" s="1" t="inlineStr">
        <is>
          <t>Stall ID</t>
        </is>
      </c>
      <c r="C1" s="1" t="inlineStr">
        <is>
          <t>Stall Name</t>
        </is>
      </c>
      <c r="D1" s="1" t="inlineStr">
        <is>
          <t>Stall Category</t>
        </is>
      </c>
      <c r="E1" s="1" t="inlineStr">
        <is>
          <t>Coordinator</t>
        </is>
      </c>
      <c r="F1" s="1" t="inlineStr">
        <is>
          <t>Location</t>
        </is>
      </c>
      <c r="G1" s="1" t="inlineStr">
        <is>
          <t>Gross Takings (NZD)</t>
        </is>
      </c>
      <c r="H1" s="1" t="inlineStr">
        <is>
          <t>Donations/Sponsorship (NZD)</t>
        </is>
      </c>
      <c r="I1" s="1" t="inlineStr">
        <is>
          <t>Total Revenue (NZD)</t>
        </is>
      </c>
      <c r="J1" s="1" t="inlineStr">
        <is>
          <t>Direct Costs (NZD)</t>
        </is>
      </c>
      <c r="K1" s="1" t="inlineStr">
        <is>
          <t>Net Profit (NZD)</t>
        </is>
      </c>
      <c r="L1" s="1" t="inlineStr">
        <is>
          <t>Profit Margin</t>
        </is>
      </c>
      <c r="M1" s="1" t="inlineStr">
        <is>
          <t>GST-Applicable?</t>
        </is>
      </c>
      <c r="N1" s="1" t="inlineStr">
        <is>
          <t>Estimated GST Component</t>
        </is>
      </c>
      <c r="O1" s="1" t="inlineStr">
        <is>
          <t>Target Takings (NZD)</t>
        </is>
      </c>
      <c r="P1" s="1" t="inlineStr">
        <is>
          <t>Target Achieved?</t>
        </is>
      </c>
      <c r="Q1" s="1" t="inlineStr">
        <is>
          <t>Payment Methods Recorded</t>
        </is>
      </c>
      <c r="R1" s="1" t="inlineStr">
        <is>
          <t>Notes</t>
        </is>
      </c>
    </row>
    <row r="2" ht="30" customHeight="1">
      <c r="A2" s="28" t="n">
        <v>46102</v>
      </c>
      <c r="B2" s="3" t="inlineStr">
        <is>
          <t>S01</t>
        </is>
      </c>
      <c r="C2" s="4" t="inlineStr">
        <is>
          <t>Sausage Sizzle</t>
        </is>
      </c>
      <c r="D2" s="3" t="inlineStr">
        <is>
          <t>Food</t>
        </is>
      </c>
      <c r="E2" s="3" t="inlineStr">
        <is>
          <t>Aroha</t>
        </is>
      </c>
      <c r="F2" s="3" t="inlineStr">
        <is>
          <t>Auckland</t>
        </is>
      </c>
      <c r="G2" s="29" t="n">
        <v>4800</v>
      </c>
      <c r="H2" s="29" t="n">
        <v>250</v>
      </c>
      <c r="I2" s="30">
        <f>IF(COUNTA(G2:H2)=0,"",SUM(G2:H2))</f>
        <v/>
      </c>
      <c r="J2" s="29" t="n">
        <v>1850</v>
      </c>
      <c r="K2" s="30">
        <f>IF(I2="","",I2-J2)</f>
        <v/>
      </c>
      <c r="L2" s="31">
        <f>IF(I2="","",IF(I2=0,0,K2/I2))</f>
        <v/>
      </c>
      <c r="M2" s="3" t="inlineStr">
        <is>
          <t>Yes</t>
        </is>
      </c>
      <c r="N2" s="30">
        <f>IF(I2="","",IF(M2="Yes",I2*15/115,0))</f>
        <v/>
      </c>
      <c r="O2" s="29" t="n">
        <v>4500</v>
      </c>
      <c r="P2" s="8">
        <f>IF(OR(I2="",O2=""),"",IF(I2&gt;=O2,"Yes","No"))</f>
        <v/>
      </c>
      <c r="Q2" s="3" t="inlineStr">
        <is>
          <t>Mixed</t>
        </is>
      </c>
      <c r="R2" s="4" t="inlineStr">
        <is>
          <t>Popular lunchtime stall; stock sold out by 1.30 pm.</t>
        </is>
      </c>
    </row>
    <row r="3" ht="30" customHeight="1">
      <c r="A3" s="28" t="n">
        <v>46102</v>
      </c>
      <c r="B3" s="3" t="inlineStr">
        <is>
          <t>S02</t>
        </is>
      </c>
      <c r="C3" s="4" t="inlineStr">
        <is>
          <t>Home Baking</t>
        </is>
      </c>
      <c r="D3" s="3" t="inlineStr">
        <is>
          <t>Food</t>
        </is>
      </c>
      <c r="E3" s="3" t="inlineStr">
        <is>
          <t>Liam</t>
        </is>
      </c>
      <c r="F3" s="3" t="inlineStr">
        <is>
          <t>Wellington</t>
        </is>
      </c>
      <c r="G3" s="29" t="n">
        <v>2380</v>
      </c>
      <c r="H3" s="29" t="n">
        <v>120</v>
      </c>
      <c r="I3" s="30">
        <f>IF(COUNTA(G3:H3)=0,"",SUM(G3:H3))</f>
        <v/>
      </c>
      <c r="J3" s="29" t="n">
        <v>640</v>
      </c>
      <c r="K3" s="30">
        <f>IF(I3="","",I3-J3)</f>
        <v/>
      </c>
      <c r="L3" s="31">
        <f>IF(I3="","",IF(I3=0,0,K3/I3))</f>
        <v/>
      </c>
      <c r="M3" s="3" t="inlineStr">
        <is>
          <t>No</t>
        </is>
      </c>
      <c r="N3" s="30">
        <f>IF(I3="","",IF(M3="Yes",I3*15/115,0))</f>
        <v/>
      </c>
      <c r="O3" s="29" t="n">
        <v>2300</v>
      </c>
      <c r="P3" s="8">
        <f>IF(OR(I3="",O3=""),"",IF(I3&gt;=O3,"Yes","No"))</f>
        <v/>
      </c>
      <c r="Q3" s="3" t="inlineStr">
        <is>
          <t>Cash</t>
        </is>
      </c>
      <c r="R3" s="4" t="inlineStr">
        <is>
          <t>Cakes, slices and gluten-free baking donated by families.</t>
        </is>
      </c>
    </row>
    <row r="4" ht="30" customHeight="1">
      <c r="A4" s="28" t="n">
        <v>46102</v>
      </c>
      <c r="B4" s="3" t="inlineStr">
        <is>
          <t>S03</t>
        </is>
      </c>
      <c r="C4" s="4" t="inlineStr">
        <is>
          <t>Book Stall</t>
        </is>
      </c>
      <c r="D4" s="3" t="inlineStr">
        <is>
          <t>Retail</t>
        </is>
      </c>
      <c r="E4" s="3" t="inlineStr">
        <is>
          <t>Charlotte</t>
        </is>
      </c>
      <c r="F4" s="3" t="inlineStr">
        <is>
          <t>Christchurch</t>
        </is>
      </c>
      <c r="G4" s="29" t="n">
        <v>1640</v>
      </c>
      <c r="H4" s="29" t="n">
        <v>75</v>
      </c>
      <c r="I4" s="30">
        <f>IF(COUNTA(G4:H4)=0,"",SUM(G4:H4))</f>
        <v/>
      </c>
      <c r="J4" s="29" t="n">
        <v>230</v>
      </c>
      <c r="K4" s="30">
        <f>IF(I4="","",I4-J4)</f>
        <v/>
      </c>
      <c r="L4" s="31">
        <f>IF(I4="","",IF(I4=0,0,K4/I4))</f>
        <v/>
      </c>
      <c r="M4" s="3" t="inlineStr">
        <is>
          <t>No</t>
        </is>
      </c>
      <c r="N4" s="30">
        <f>IF(I4="","",IF(M4="Yes",I4*15/115,0))</f>
        <v/>
      </c>
      <c r="O4" s="29" t="n">
        <v>1800</v>
      </c>
      <c r="P4" s="8">
        <f>IF(OR(I4="",O4=""),"",IF(I4&gt;=O4,"Yes","No"))</f>
        <v/>
      </c>
      <c r="Q4" s="3" t="inlineStr">
        <is>
          <t>Mixed</t>
        </is>
      </c>
      <c r="R4" s="4" t="inlineStr">
        <is>
          <t>Good range of donated children's and adult books.</t>
        </is>
      </c>
    </row>
    <row r="5" ht="30" customHeight="1">
      <c r="A5" s="28" t="n">
        <v>46102</v>
      </c>
      <c r="B5" s="3" t="inlineStr">
        <is>
          <t>S04</t>
        </is>
      </c>
      <c r="C5" s="4" t="inlineStr">
        <is>
          <t>Plant Stall</t>
        </is>
      </c>
      <c r="D5" s="3" t="inlineStr">
        <is>
          <t>Retail</t>
        </is>
      </c>
      <c r="E5" s="3" t="inlineStr">
        <is>
          <t>Manaia</t>
        </is>
      </c>
      <c r="F5" s="3" t="inlineStr">
        <is>
          <t>Hamilton</t>
        </is>
      </c>
      <c r="G5" s="29" t="n">
        <v>2950</v>
      </c>
      <c r="H5" s="29" t="n">
        <v>180</v>
      </c>
      <c r="I5" s="30">
        <f>IF(COUNTA(G5:H5)=0,"",SUM(G5:H5))</f>
        <v/>
      </c>
      <c r="J5" s="29" t="n">
        <v>1220</v>
      </c>
      <c r="K5" s="30">
        <f>IF(I5="","",I5-J5)</f>
        <v/>
      </c>
      <c r="L5" s="31">
        <f>IF(I5="","",IF(I5=0,0,K5/I5))</f>
        <v/>
      </c>
      <c r="M5" s="3" t="inlineStr">
        <is>
          <t>Yes</t>
        </is>
      </c>
      <c r="N5" s="30">
        <f>IF(I5="","",IF(M5="Yes",I5*15/115,0))</f>
        <v/>
      </c>
      <c r="O5" s="29" t="n">
        <v>2800</v>
      </c>
      <c r="P5" s="8">
        <f>IF(OR(I5="",O5=""),"",IF(I5&gt;=O5,"Yes","No"))</f>
        <v/>
      </c>
      <c r="Q5" s="3" t="inlineStr">
        <is>
          <t>EFTPOS</t>
        </is>
      </c>
      <c r="R5" s="4" t="inlineStr">
        <is>
          <t>Plants sourced from local nursery and school garden.</t>
        </is>
      </c>
    </row>
    <row r="6" ht="30" customHeight="1">
      <c r="A6" s="28" t="n">
        <v>46102</v>
      </c>
      <c r="B6" s="3" t="inlineStr">
        <is>
          <t>S05</t>
        </is>
      </c>
      <c r="C6" s="4" t="inlineStr">
        <is>
          <t>Games</t>
        </is>
      </c>
      <c r="D6" s="3" t="inlineStr">
        <is>
          <t>Entertainment</t>
        </is>
      </c>
      <c r="E6" s="3" t="inlineStr">
        <is>
          <t>Sophie</t>
        </is>
      </c>
      <c r="F6" s="3" t="inlineStr">
        <is>
          <t>Tauranga</t>
        </is>
      </c>
      <c r="G6" s="29" t="n">
        <v>1850</v>
      </c>
      <c r="H6" s="29" t="n">
        <v>300</v>
      </c>
      <c r="I6" s="30">
        <f>IF(COUNTA(G6:H6)=0,"",SUM(G6:H6))</f>
        <v/>
      </c>
      <c r="J6" s="29" t="n">
        <v>620</v>
      </c>
      <c r="K6" s="30">
        <f>IF(I6="","",I6-J6)</f>
        <v/>
      </c>
      <c r="L6" s="31">
        <f>IF(I6="","",IF(I6=0,0,K6/I6))</f>
        <v/>
      </c>
      <c r="M6" s="3" t="inlineStr">
        <is>
          <t>Yes</t>
        </is>
      </c>
      <c r="N6" s="30">
        <f>IF(I6="","",IF(M6="Yes",I6*15/115,0))</f>
        <v/>
      </c>
      <c r="O6" s="29" t="n">
        <v>2000</v>
      </c>
      <c r="P6" s="8">
        <f>IF(OR(I6="",O6=""),"",IF(I6&gt;=O6,"Yes","No"))</f>
        <v/>
      </c>
      <c r="Q6" s="3" t="inlineStr">
        <is>
          <t>Mixed</t>
        </is>
      </c>
      <c r="R6" s="4" t="inlineStr">
        <is>
          <t>Prize costs included in direct costs.</t>
        </is>
      </c>
    </row>
    <row r="7" ht="30" customHeight="1">
      <c r="A7" s="28" t="n">
        <v>46102</v>
      </c>
      <c r="B7" s="3" t="inlineStr">
        <is>
          <t>S06</t>
        </is>
      </c>
      <c r="C7" s="4" t="inlineStr">
        <is>
          <t>Chocolate Wheel</t>
        </is>
      </c>
      <c r="D7" s="3" t="inlineStr">
        <is>
          <t>Entertainment</t>
        </is>
      </c>
      <c r="E7" s="3" t="inlineStr">
        <is>
          <t>Hemi</t>
        </is>
      </c>
      <c r="F7" s="3" t="inlineStr">
        <is>
          <t>Dunedin</t>
        </is>
      </c>
      <c r="G7" s="29" t="n">
        <v>1430</v>
      </c>
      <c r="H7" s="29" t="n">
        <v>500</v>
      </c>
      <c r="I7" s="30">
        <f>IF(COUNTA(G7:H7)=0,"",SUM(G7:H7))</f>
        <v/>
      </c>
      <c r="J7" s="29" t="n">
        <v>760</v>
      </c>
      <c r="K7" s="30">
        <f>IF(I7="","",I7-J7)</f>
        <v/>
      </c>
      <c r="L7" s="31">
        <f>IF(I7="","",IF(I7=0,0,K7/I7))</f>
        <v/>
      </c>
      <c r="M7" s="3" t="inlineStr">
        <is>
          <t>Yes</t>
        </is>
      </c>
      <c r="N7" s="30">
        <f>IF(I7="","",IF(M7="Yes",I7*15/115,0))</f>
        <v/>
      </c>
      <c r="O7" s="29" t="n">
        <v>1900</v>
      </c>
      <c r="P7" s="8">
        <f>IF(OR(I7="",O7=""),"",IF(I7&gt;=O7,"Yes","No"))</f>
        <v/>
      </c>
      <c r="Q7" s="3" t="inlineStr">
        <is>
          <t>Cash</t>
        </is>
      </c>
      <c r="R7" s="4" t="inlineStr">
        <is>
          <t>Strong donation support from local businesses.</t>
        </is>
      </c>
    </row>
    <row r="8" ht="30" customHeight="1">
      <c r="A8" s="28" t="n">
        <v>46102</v>
      </c>
      <c r="B8" s="3" t="inlineStr">
        <is>
          <t>S07</t>
        </is>
      </c>
      <c r="C8" s="4" t="inlineStr">
        <is>
          <t>Café</t>
        </is>
      </c>
      <c r="D8" s="3" t="inlineStr">
        <is>
          <t>Food</t>
        </is>
      </c>
      <c r="E8" s="3" t="inlineStr">
        <is>
          <t>Olivia</t>
        </is>
      </c>
      <c r="F8" s="3" t="inlineStr">
        <is>
          <t>Palmerston North</t>
        </is>
      </c>
      <c r="G8" s="29" t="n">
        <v>4200</v>
      </c>
      <c r="H8" s="29" t="n">
        <v>150</v>
      </c>
      <c r="I8" s="30">
        <f>IF(COUNTA(G8:H8)=0,"",SUM(G8:H8))</f>
        <v/>
      </c>
      <c r="J8" s="29" t="n">
        <v>2100</v>
      </c>
      <c r="K8" s="30">
        <f>IF(I8="","",I8-J8)</f>
        <v/>
      </c>
      <c r="L8" s="31">
        <f>IF(I8="","",IF(I8=0,0,K8/I8))</f>
        <v/>
      </c>
      <c r="M8" s="3" t="inlineStr">
        <is>
          <t>Yes</t>
        </is>
      </c>
      <c r="N8" s="30">
        <f>IF(I8="","",IF(M8="Yes",I8*15/115,0))</f>
        <v/>
      </c>
      <c r="O8" s="29" t="n">
        <v>4000</v>
      </c>
      <c r="P8" s="8">
        <f>IF(OR(I8="",O8=""),"",IF(I8&gt;=O8,"Yes","No"))</f>
        <v/>
      </c>
      <c r="Q8" s="3" t="inlineStr">
        <is>
          <t>Mixed</t>
        </is>
      </c>
      <c r="R8" s="4" t="inlineStr">
        <is>
          <t>Coffee, cold drinks and light lunches.</t>
        </is>
      </c>
    </row>
    <row r="9" ht="30" customHeight="1">
      <c r="A9" s="28" t="n">
        <v>46102</v>
      </c>
      <c r="B9" s="3" t="inlineStr">
        <is>
          <t>S08</t>
        </is>
      </c>
      <c r="C9" s="4" t="inlineStr">
        <is>
          <t>White Elephant</t>
        </is>
      </c>
      <c r="D9" s="3" t="inlineStr">
        <is>
          <t>Retail</t>
        </is>
      </c>
      <c r="E9" s="3" t="inlineStr">
        <is>
          <t>Tama</t>
        </is>
      </c>
      <c r="F9" s="3" t="inlineStr">
        <is>
          <t>Napier</t>
        </is>
      </c>
      <c r="G9" s="29" t="n">
        <v>1250</v>
      </c>
      <c r="H9" s="29" t="n">
        <v>60</v>
      </c>
      <c r="I9" s="30">
        <f>IF(COUNTA(G9:H9)=0,"",SUM(G9:H9))</f>
        <v/>
      </c>
      <c r="J9" s="29" t="n">
        <v>140</v>
      </c>
      <c r="K9" s="30">
        <f>IF(I9="","",I9-J9)</f>
        <v/>
      </c>
      <c r="L9" s="31">
        <f>IF(I9="","",IF(I9=0,0,K9/I9))</f>
        <v/>
      </c>
      <c r="M9" s="3" t="inlineStr">
        <is>
          <t>No</t>
        </is>
      </c>
      <c r="N9" s="30">
        <f>IF(I9="","",IF(M9="Yes",I9*15/115,0))</f>
        <v/>
      </c>
      <c r="O9" s="29" t="n">
        <v>1500</v>
      </c>
      <c r="P9" s="8">
        <f>IF(OR(I9="",O9=""),"",IF(I9&gt;=O9,"Yes","No"))</f>
        <v/>
      </c>
      <c r="Q9" s="3" t="inlineStr">
        <is>
          <t>Cash</t>
        </is>
      </c>
      <c r="R9" s="4" t="inlineStr">
        <is>
          <t>Unsold items retained for the next fundraiser.</t>
        </is>
      </c>
    </row>
    <row r="10" ht="30" customHeight="1">
      <c r="A10" s="28" t="n">
        <v>46102</v>
      </c>
      <c r="B10" s="3" t="inlineStr">
        <is>
          <t>S09</t>
        </is>
      </c>
      <c r="C10" s="4" t="inlineStr">
        <is>
          <t>Craft Stall</t>
        </is>
      </c>
      <c r="D10" s="3" t="inlineStr">
        <is>
          <t>Crafts</t>
        </is>
      </c>
      <c r="E10" s="3" t="inlineStr">
        <is>
          <t>Emma</t>
        </is>
      </c>
      <c r="F10" s="3" t="inlineStr">
        <is>
          <t>Nelson</t>
        </is>
      </c>
      <c r="G10" s="29" t="n">
        <v>2250</v>
      </c>
      <c r="H10" s="29" t="n">
        <v>200</v>
      </c>
      <c r="I10" s="30">
        <f>IF(COUNTA(G10:H10)=0,"",SUM(G10:H10))</f>
        <v/>
      </c>
      <c r="J10" s="29" t="n">
        <v>970</v>
      </c>
      <c r="K10" s="30">
        <f>IF(I10="","",I10-J10)</f>
        <v/>
      </c>
      <c r="L10" s="31">
        <f>IF(I10="","",IF(I10=0,0,K10/I10))</f>
        <v/>
      </c>
      <c r="M10" s="3" t="inlineStr">
        <is>
          <t>Yes</t>
        </is>
      </c>
      <c r="N10" s="30">
        <f>IF(I10="","",IF(M10="Yes",I10*15/115,0))</f>
        <v/>
      </c>
      <c r="O10" s="29" t="n">
        <v>2400</v>
      </c>
      <c r="P10" s="8">
        <f>IF(OR(I10="",O10=""),"",IF(I10&gt;=O10,"Yes","No"))</f>
        <v/>
      </c>
      <c r="Q10" s="3" t="inlineStr">
        <is>
          <t>EFTPOS</t>
        </is>
      </c>
      <c r="R10" s="4" t="inlineStr">
        <is>
          <t>Handmade gifts and activity packs.</t>
        </is>
      </c>
    </row>
    <row r="11" ht="30" customHeight="1">
      <c r="A11" s="28" t="n">
        <v>46102</v>
      </c>
      <c r="B11" s="3" t="inlineStr">
        <is>
          <t>S10</t>
        </is>
      </c>
      <c r="C11" s="4" t="inlineStr">
        <is>
          <t>Produce Stall</t>
        </is>
      </c>
      <c r="D11" s="3" t="inlineStr">
        <is>
          <t>Food</t>
        </is>
      </c>
      <c r="E11" s="3" t="inlineStr">
        <is>
          <t>Ngaire</t>
        </is>
      </c>
      <c r="F11" s="3" t="inlineStr">
        <is>
          <t>Rotorua</t>
        </is>
      </c>
      <c r="G11" s="29" t="n">
        <v>980</v>
      </c>
      <c r="H11" s="29" t="n">
        <v>90</v>
      </c>
      <c r="I11" s="30">
        <f>IF(COUNTA(G11:H11)=0,"",SUM(G11:H11))</f>
        <v/>
      </c>
      <c r="J11" s="29" t="n">
        <v>300</v>
      </c>
      <c r="K11" s="30">
        <f>IF(I11="","",I11-J11)</f>
        <v/>
      </c>
      <c r="L11" s="31">
        <f>IF(I11="","",IF(I11=0,0,K11/I11))</f>
        <v/>
      </c>
      <c r="M11" s="3" t="inlineStr">
        <is>
          <t>No</t>
        </is>
      </c>
      <c r="N11" s="30">
        <f>IF(I11="","",IF(M11="Yes",I11*15/115,0))</f>
        <v/>
      </c>
      <c r="O11" s="29" t="n">
        <v>1200</v>
      </c>
      <c r="P11" s="8">
        <f>IF(OR(I11="",O11=""),"",IF(I11&gt;=O11,"Yes","No"))</f>
        <v/>
      </c>
      <c r="Q11" s="3" t="inlineStr">
        <is>
          <t>Cash</t>
        </is>
      </c>
      <c r="R11" s="4" t="inlineStr">
        <is>
          <t>Fresh produce donated by school families.</t>
        </is>
      </c>
    </row>
    <row r="12" ht="30" customHeight="1">
      <c r="A12" s="28" t="n"/>
      <c r="B12" s="3" t="n"/>
      <c r="C12" s="4" t="n"/>
      <c r="D12" s="3" t="n"/>
      <c r="E12" s="3" t="n"/>
      <c r="F12" s="3" t="n"/>
      <c r="G12" s="29" t="n"/>
      <c r="H12" s="29" t="n"/>
      <c r="I12" s="30">
        <f>IF(COUNTA(G12:H12)=0,"",SUM(G12:H12))</f>
        <v/>
      </c>
      <c r="J12" s="29" t="n"/>
      <c r="K12" s="30">
        <f>IF(I12="","",I12-J12)</f>
        <v/>
      </c>
      <c r="L12" s="31">
        <f>IF(I12="","",IF(I12=0,0,K12/I12))</f>
        <v/>
      </c>
      <c r="M12" s="3" t="n"/>
      <c r="N12" s="30">
        <f>IF(I12="","",IF(M12="Yes",I12*15/115,0))</f>
        <v/>
      </c>
      <c r="O12" s="29" t="n"/>
      <c r="P12" s="8">
        <f>IF(OR(I12="",O12=""),"",IF(I12&gt;=O12,"Yes","No"))</f>
        <v/>
      </c>
      <c r="Q12" s="3" t="n"/>
      <c r="R12" s="4" t="n"/>
    </row>
    <row r="13" ht="30" customHeight="1">
      <c r="A13" s="28" t="n"/>
      <c r="B13" s="3" t="n"/>
      <c r="C13" s="4" t="n"/>
      <c r="D13" s="3" t="n"/>
      <c r="E13" s="3" t="n"/>
      <c r="F13" s="3" t="n"/>
      <c r="G13" s="29" t="n"/>
      <c r="H13" s="29" t="n"/>
      <c r="I13" s="30">
        <f>IF(COUNTA(G13:H13)=0,"",SUM(G13:H13))</f>
        <v/>
      </c>
      <c r="J13" s="29" t="n"/>
      <c r="K13" s="30">
        <f>IF(I13="","",I13-J13)</f>
        <v/>
      </c>
      <c r="L13" s="31">
        <f>IF(I13="","",IF(I13=0,0,K13/I13))</f>
        <v/>
      </c>
      <c r="M13" s="3" t="n"/>
      <c r="N13" s="30">
        <f>IF(I13="","",IF(M13="Yes",I13*15/115,0))</f>
        <v/>
      </c>
      <c r="O13" s="29" t="n"/>
      <c r="P13" s="8">
        <f>IF(OR(I13="",O13=""),"",IF(I13&gt;=O13,"Yes","No"))</f>
        <v/>
      </c>
      <c r="Q13" s="3" t="n"/>
      <c r="R13" s="4" t="n"/>
    </row>
    <row r="14" ht="30" customHeight="1">
      <c r="A14" s="28" t="n"/>
      <c r="B14" s="3" t="n"/>
      <c r="C14" s="4" t="n"/>
      <c r="D14" s="3" t="n"/>
      <c r="E14" s="3" t="n"/>
      <c r="F14" s="3" t="n"/>
      <c r="G14" s="29" t="n"/>
      <c r="H14" s="29" t="n"/>
      <c r="I14" s="30">
        <f>IF(COUNTA(G14:H14)=0,"",SUM(G14:H14))</f>
        <v/>
      </c>
      <c r="J14" s="29" t="n"/>
      <c r="K14" s="30">
        <f>IF(I14="","",I14-J14)</f>
        <v/>
      </c>
      <c r="L14" s="31">
        <f>IF(I14="","",IF(I14=0,0,K14/I14))</f>
        <v/>
      </c>
      <c r="M14" s="3" t="n"/>
      <c r="N14" s="30">
        <f>IF(I14="","",IF(M14="Yes",I14*15/115,0))</f>
        <v/>
      </c>
      <c r="O14" s="29" t="n"/>
      <c r="P14" s="8">
        <f>IF(OR(I14="",O14=""),"",IF(I14&gt;=O14,"Yes","No"))</f>
        <v/>
      </c>
      <c r="Q14" s="3" t="n"/>
      <c r="R14" s="4" t="n"/>
    </row>
    <row r="15" ht="30" customHeight="1">
      <c r="A15" s="28" t="n"/>
      <c r="B15" s="3" t="n"/>
      <c r="C15" s="4" t="n"/>
      <c r="D15" s="3" t="n"/>
      <c r="E15" s="3" t="n"/>
      <c r="F15" s="3" t="n"/>
      <c r="G15" s="29" t="n"/>
      <c r="H15" s="29" t="n"/>
      <c r="I15" s="30">
        <f>IF(COUNTA(G15:H15)=0,"",SUM(G15:H15))</f>
        <v/>
      </c>
      <c r="J15" s="29" t="n"/>
      <c r="K15" s="30">
        <f>IF(I15="","",I15-J15)</f>
        <v/>
      </c>
      <c r="L15" s="31">
        <f>IF(I15="","",IF(I15=0,0,K15/I15))</f>
        <v/>
      </c>
      <c r="M15" s="3" t="n"/>
      <c r="N15" s="30">
        <f>IF(I15="","",IF(M15="Yes",I15*15/115,0))</f>
        <v/>
      </c>
      <c r="O15" s="29" t="n"/>
      <c r="P15" s="8">
        <f>IF(OR(I15="",O15=""),"",IF(I15&gt;=O15,"Yes","No"))</f>
        <v/>
      </c>
      <c r="Q15" s="3" t="n"/>
      <c r="R15" s="4" t="n"/>
    </row>
    <row r="16" ht="30" customHeight="1">
      <c r="A16" s="28" t="n"/>
      <c r="B16" s="3" t="n"/>
      <c r="C16" s="4" t="n"/>
      <c r="D16" s="3" t="n"/>
      <c r="E16" s="3" t="n"/>
      <c r="F16" s="3" t="n"/>
      <c r="G16" s="29" t="n"/>
      <c r="H16" s="29" t="n"/>
      <c r="I16" s="30">
        <f>IF(COUNTA(G16:H16)=0,"",SUM(G16:H16))</f>
        <v/>
      </c>
      <c r="J16" s="29" t="n"/>
      <c r="K16" s="30">
        <f>IF(I16="","",I16-J16)</f>
        <v/>
      </c>
      <c r="L16" s="31">
        <f>IF(I16="","",IF(I16=0,0,K16/I16))</f>
        <v/>
      </c>
      <c r="M16" s="3" t="n"/>
      <c r="N16" s="30">
        <f>IF(I16="","",IF(M16="Yes",I16*15/115,0))</f>
        <v/>
      </c>
      <c r="O16" s="29" t="n"/>
      <c r="P16" s="8">
        <f>IF(OR(I16="",O16=""),"",IF(I16&gt;=O16,"Yes","No"))</f>
        <v/>
      </c>
      <c r="Q16" s="3" t="n"/>
      <c r="R16" s="4" t="n"/>
    </row>
    <row r="17" ht="30" customHeight="1">
      <c r="A17" s="28" t="n"/>
      <c r="B17" s="3" t="n"/>
      <c r="C17" s="4" t="n"/>
      <c r="D17" s="3" t="n"/>
      <c r="E17" s="3" t="n"/>
      <c r="F17" s="3" t="n"/>
      <c r="G17" s="29" t="n"/>
      <c r="H17" s="29" t="n"/>
      <c r="I17" s="30">
        <f>IF(COUNTA(G17:H17)=0,"",SUM(G17:H17))</f>
        <v/>
      </c>
      <c r="J17" s="29" t="n"/>
      <c r="K17" s="30">
        <f>IF(I17="","",I17-J17)</f>
        <v/>
      </c>
      <c r="L17" s="31">
        <f>IF(I17="","",IF(I17=0,0,K17/I17))</f>
        <v/>
      </c>
      <c r="M17" s="3" t="n"/>
      <c r="N17" s="30">
        <f>IF(I17="","",IF(M17="Yes",I17*15/115,0))</f>
        <v/>
      </c>
      <c r="O17" s="29" t="n"/>
      <c r="P17" s="8">
        <f>IF(OR(I17="",O17=""),"",IF(I17&gt;=O17,"Yes","No"))</f>
        <v/>
      </c>
      <c r="Q17" s="3" t="n"/>
      <c r="R17" s="4" t="n"/>
    </row>
    <row r="18" ht="30" customHeight="1">
      <c r="A18" s="28" t="n"/>
      <c r="B18" s="3" t="n"/>
      <c r="C18" s="4" t="n"/>
      <c r="D18" s="3" t="n"/>
      <c r="E18" s="3" t="n"/>
      <c r="F18" s="3" t="n"/>
      <c r="G18" s="29" t="n"/>
      <c r="H18" s="29" t="n"/>
      <c r="I18" s="30">
        <f>IF(COUNTA(G18:H18)=0,"",SUM(G18:H18))</f>
        <v/>
      </c>
      <c r="J18" s="29" t="n"/>
      <c r="K18" s="30">
        <f>IF(I18="","",I18-J18)</f>
        <v/>
      </c>
      <c r="L18" s="31">
        <f>IF(I18="","",IF(I18=0,0,K18/I18))</f>
        <v/>
      </c>
      <c r="M18" s="3" t="n"/>
      <c r="N18" s="30">
        <f>IF(I18="","",IF(M18="Yes",I18*15/115,0))</f>
        <v/>
      </c>
      <c r="O18" s="29" t="n"/>
      <c r="P18" s="8">
        <f>IF(OR(I18="",O18=""),"",IF(I18&gt;=O18,"Yes","No"))</f>
        <v/>
      </c>
      <c r="Q18" s="3" t="n"/>
      <c r="R18" s="4" t="n"/>
    </row>
    <row r="19" ht="30" customHeight="1">
      <c r="A19" s="28" t="n"/>
      <c r="B19" s="3" t="n"/>
      <c r="C19" s="4" t="n"/>
      <c r="D19" s="3" t="n"/>
      <c r="E19" s="3" t="n"/>
      <c r="F19" s="3" t="n"/>
      <c r="G19" s="29" t="n"/>
      <c r="H19" s="29" t="n"/>
      <c r="I19" s="30">
        <f>IF(COUNTA(G19:H19)=0,"",SUM(G19:H19))</f>
        <v/>
      </c>
      <c r="J19" s="29" t="n"/>
      <c r="K19" s="30">
        <f>IF(I19="","",I19-J19)</f>
        <v/>
      </c>
      <c r="L19" s="31">
        <f>IF(I19="","",IF(I19=0,0,K19/I19))</f>
        <v/>
      </c>
      <c r="M19" s="3" t="n"/>
      <c r="N19" s="30">
        <f>IF(I19="","",IF(M19="Yes",I19*15/115,0))</f>
        <v/>
      </c>
      <c r="O19" s="29" t="n"/>
      <c r="P19" s="8">
        <f>IF(OR(I19="",O19=""),"",IF(I19&gt;=O19,"Yes","No"))</f>
        <v/>
      </c>
      <c r="Q19" s="3" t="n"/>
      <c r="R19" s="4" t="n"/>
    </row>
    <row r="20" ht="30" customHeight="1">
      <c r="A20" s="28" t="n"/>
      <c r="B20" s="3" t="n"/>
      <c r="C20" s="4" t="n"/>
      <c r="D20" s="3" t="n"/>
      <c r="E20" s="3" t="n"/>
      <c r="F20" s="3" t="n"/>
      <c r="G20" s="29" t="n"/>
      <c r="H20" s="29" t="n"/>
      <c r="I20" s="30">
        <f>IF(COUNTA(G20:H20)=0,"",SUM(G20:H20))</f>
        <v/>
      </c>
      <c r="J20" s="29" t="n"/>
      <c r="K20" s="30">
        <f>IF(I20="","",I20-J20)</f>
        <v/>
      </c>
      <c r="L20" s="31">
        <f>IF(I20="","",IF(I20=0,0,K20/I20))</f>
        <v/>
      </c>
      <c r="M20" s="3" t="n"/>
      <c r="N20" s="30">
        <f>IF(I20="","",IF(M20="Yes",I20*15/115,0))</f>
        <v/>
      </c>
      <c r="O20" s="29" t="n"/>
      <c r="P20" s="8">
        <f>IF(OR(I20="",O20=""),"",IF(I20&gt;=O20,"Yes","No"))</f>
        <v/>
      </c>
      <c r="Q20" s="3" t="n"/>
      <c r="R20" s="4" t="n"/>
    </row>
    <row r="21" ht="30" customHeight="1">
      <c r="A21" s="28" t="n"/>
      <c r="B21" s="3" t="n"/>
      <c r="C21" s="4" t="n"/>
      <c r="D21" s="3" t="n"/>
      <c r="E21" s="3" t="n"/>
      <c r="F21" s="3" t="n"/>
      <c r="G21" s="29" t="n"/>
      <c r="H21" s="29" t="n"/>
      <c r="I21" s="30">
        <f>IF(COUNTA(G21:H21)=0,"",SUM(G21:H21))</f>
        <v/>
      </c>
      <c r="J21" s="29" t="n"/>
      <c r="K21" s="30">
        <f>IF(I21="","",I21-J21)</f>
        <v/>
      </c>
      <c r="L21" s="31">
        <f>IF(I21="","",IF(I21=0,0,K21/I21))</f>
        <v/>
      </c>
      <c r="M21" s="3" t="n"/>
      <c r="N21" s="30">
        <f>IF(I21="","",IF(M21="Yes",I21*15/115,0))</f>
        <v/>
      </c>
      <c r="O21" s="29" t="n"/>
      <c r="P21" s="8">
        <f>IF(OR(I21="",O21=""),"",IF(I21&gt;=O21,"Yes","No"))</f>
        <v/>
      </c>
      <c r="Q21" s="3" t="n"/>
      <c r="R21" s="4" t="n"/>
    </row>
    <row r="22" ht="30" customHeight="1">
      <c r="A22" s="28" t="n"/>
      <c r="B22" s="3" t="n"/>
      <c r="C22" s="4" t="n"/>
      <c r="D22" s="3" t="n"/>
      <c r="E22" s="3" t="n"/>
      <c r="F22" s="3" t="n"/>
      <c r="G22" s="29" t="n"/>
      <c r="H22" s="29" t="n"/>
      <c r="I22" s="30">
        <f>IF(COUNTA(G22:H22)=0,"",SUM(G22:H22))</f>
        <v/>
      </c>
      <c r="J22" s="29" t="n"/>
      <c r="K22" s="30">
        <f>IF(I22="","",I22-J22)</f>
        <v/>
      </c>
      <c r="L22" s="31">
        <f>IF(I22="","",IF(I22=0,0,K22/I22))</f>
        <v/>
      </c>
      <c r="M22" s="3" t="n"/>
      <c r="N22" s="30">
        <f>IF(I22="","",IF(M22="Yes",I22*15/115,0))</f>
        <v/>
      </c>
      <c r="O22" s="29" t="n"/>
      <c r="P22" s="8">
        <f>IF(OR(I22="",O22=""),"",IF(I22&gt;=O22,"Yes","No"))</f>
        <v/>
      </c>
      <c r="Q22" s="3" t="n"/>
      <c r="R22" s="4" t="n"/>
    </row>
    <row r="23" ht="30" customHeight="1">
      <c r="A23" s="28" t="n"/>
      <c r="B23" s="3" t="n"/>
      <c r="C23" s="4" t="n"/>
      <c r="D23" s="3" t="n"/>
      <c r="E23" s="3" t="n"/>
      <c r="F23" s="3" t="n"/>
      <c r="G23" s="29" t="n"/>
      <c r="H23" s="29" t="n"/>
      <c r="I23" s="30">
        <f>IF(COUNTA(G23:H23)=0,"",SUM(G23:H23))</f>
        <v/>
      </c>
      <c r="J23" s="29" t="n"/>
      <c r="K23" s="30">
        <f>IF(I23="","",I23-J23)</f>
        <v/>
      </c>
      <c r="L23" s="31">
        <f>IF(I23="","",IF(I23=0,0,K23/I23))</f>
        <v/>
      </c>
      <c r="M23" s="3" t="n"/>
      <c r="N23" s="30">
        <f>IF(I23="","",IF(M23="Yes",I23*15/115,0))</f>
        <v/>
      </c>
      <c r="O23" s="29" t="n"/>
      <c r="P23" s="8">
        <f>IF(OR(I23="",O23=""),"",IF(I23&gt;=O23,"Yes","No"))</f>
        <v/>
      </c>
      <c r="Q23" s="3" t="n"/>
      <c r="R23" s="4" t="n"/>
    </row>
    <row r="24" ht="30" customHeight="1">
      <c r="A24" s="28" t="n"/>
      <c r="B24" s="3" t="n"/>
      <c r="C24" s="4" t="n"/>
      <c r="D24" s="3" t="n"/>
      <c r="E24" s="3" t="n"/>
      <c r="F24" s="3" t="n"/>
      <c r="G24" s="29" t="n"/>
      <c r="H24" s="29" t="n"/>
      <c r="I24" s="30">
        <f>IF(COUNTA(G24:H24)=0,"",SUM(G24:H24))</f>
        <v/>
      </c>
      <c r="J24" s="29" t="n"/>
      <c r="K24" s="30">
        <f>IF(I24="","",I24-J24)</f>
        <v/>
      </c>
      <c r="L24" s="31">
        <f>IF(I24="","",IF(I24=0,0,K24/I24))</f>
        <v/>
      </c>
      <c r="M24" s="3" t="n"/>
      <c r="N24" s="30">
        <f>IF(I24="","",IF(M24="Yes",I24*15/115,0))</f>
        <v/>
      </c>
      <c r="O24" s="29" t="n"/>
      <c r="P24" s="8">
        <f>IF(OR(I24="",O24=""),"",IF(I24&gt;=O24,"Yes","No"))</f>
        <v/>
      </c>
      <c r="Q24" s="3" t="n"/>
      <c r="R24" s="4" t="n"/>
    </row>
    <row r="25" ht="30" customHeight="1">
      <c r="A25" s="28" t="n"/>
      <c r="B25" s="3" t="n"/>
      <c r="C25" s="4" t="n"/>
      <c r="D25" s="3" t="n"/>
      <c r="E25" s="3" t="n"/>
      <c r="F25" s="3" t="n"/>
      <c r="G25" s="29" t="n"/>
      <c r="H25" s="29" t="n"/>
      <c r="I25" s="30">
        <f>IF(COUNTA(G25:H25)=0,"",SUM(G25:H25))</f>
        <v/>
      </c>
      <c r="J25" s="29" t="n"/>
      <c r="K25" s="30">
        <f>IF(I25="","",I25-J25)</f>
        <v/>
      </c>
      <c r="L25" s="31">
        <f>IF(I25="","",IF(I25=0,0,K25/I25))</f>
        <v/>
      </c>
      <c r="M25" s="3" t="n"/>
      <c r="N25" s="30">
        <f>IF(I25="","",IF(M25="Yes",I25*15/115,0))</f>
        <v/>
      </c>
      <c r="O25" s="29" t="n"/>
      <c r="P25" s="8">
        <f>IF(OR(I25="",O25=""),"",IF(I25&gt;=O25,"Yes","No"))</f>
        <v/>
      </c>
      <c r="Q25" s="3" t="n"/>
      <c r="R25" s="4" t="n"/>
    </row>
    <row r="26" ht="30" customHeight="1">
      <c r="A26" s="28" t="n"/>
      <c r="B26" s="3" t="n"/>
      <c r="C26" s="4" t="n"/>
      <c r="D26" s="3" t="n"/>
      <c r="E26" s="3" t="n"/>
      <c r="F26" s="3" t="n"/>
      <c r="G26" s="29" t="n"/>
      <c r="H26" s="29" t="n"/>
      <c r="I26" s="30">
        <f>IF(COUNTA(G26:H26)=0,"",SUM(G26:H26))</f>
        <v/>
      </c>
      <c r="J26" s="29" t="n"/>
      <c r="K26" s="30">
        <f>IF(I26="","",I26-J26)</f>
        <v/>
      </c>
      <c r="L26" s="31">
        <f>IF(I26="","",IF(I26=0,0,K26/I26))</f>
        <v/>
      </c>
      <c r="M26" s="3" t="n"/>
      <c r="N26" s="30">
        <f>IF(I26="","",IF(M26="Yes",I26*15/115,0))</f>
        <v/>
      </c>
      <c r="O26" s="29" t="n"/>
      <c r="P26" s="8">
        <f>IF(OR(I26="",O26=""),"",IF(I26&gt;=O26,"Yes","No"))</f>
        <v/>
      </c>
      <c r="Q26" s="3" t="n"/>
      <c r="R26" s="4" t="n"/>
    </row>
    <row r="27" ht="30" customHeight="1">
      <c r="A27" s="28" t="n"/>
      <c r="B27" s="3" t="n"/>
      <c r="C27" s="4" t="n"/>
      <c r="D27" s="3" t="n"/>
      <c r="E27" s="3" t="n"/>
      <c r="F27" s="3" t="n"/>
      <c r="G27" s="29" t="n"/>
      <c r="H27" s="29" t="n"/>
      <c r="I27" s="30">
        <f>IF(COUNTA(G27:H27)=0,"",SUM(G27:H27))</f>
        <v/>
      </c>
      <c r="J27" s="29" t="n"/>
      <c r="K27" s="30">
        <f>IF(I27="","",I27-J27)</f>
        <v/>
      </c>
      <c r="L27" s="31">
        <f>IF(I27="","",IF(I27=0,0,K27/I27))</f>
        <v/>
      </c>
      <c r="M27" s="3" t="n"/>
      <c r="N27" s="30">
        <f>IF(I27="","",IF(M27="Yes",I27*15/115,0))</f>
        <v/>
      </c>
      <c r="O27" s="29" t="n"/>
      <c r="P27" s="8">
        <f>IF(OR(I27="",O27=""),"",IF(I27&gt;=O27,"Yes","No"))</f>
        <v/>
      </c>
      <c r="Q27" s="3" t="n"/>
      <c r="R27" s="4" t="n"/>
    </row>
    <row r="28" ht="30" customHeight="1">
      <c r="A28" s="28" t="n"/>
      <c r="B28" s="3" t="n"/>
      <c r="C28" s="4" t="n"/>
      <c r="D28" s="3" t="n"/>
      <c r="E28" s="3" t="n"/>
      <c r="F28" s="3" t="n"/>
      <c r="G28" s="29" t="n"/>
      <c r="H28" s="29" t="n"/>
      <c r="I28" s="30">
        <f>IF(COUNTA(G28:H28)=0,"",SUM(G28:H28))</f>
        <v/>
      </c>
      <c r="J28" s="29" t="n"/>
      <c r="K28" s="30">
        <f>IF(I28="","",I28-J28)</f>
        <v/>
      </c>
      <c r="L28" s="31">
        <f>IF(I28="","",IF(I28=0,0,K28/I28))</f>
        <v/>
      </c>
      <c r="M28" s="3" t="n"/>
      <c r="N28" s="30">
        <f>IF(I28="","",IF(M28="Yes",I28*15/115,0))</f>
        <v/>
      </c>
      <c r="O28" s="29" t="n"/>
      <c r="P28" s="8">
        <f>IF(OR(I28="",O28=""),"",IF(I28&gt;=O28,"Yes","No"))</f>
        <v/>
      </c>
      <c r="Q28" s="3" t="n"/>
      <c r="R28" s="4" t="n"/>
    </row>
    <row r="29" ht="30" customHeight="1">
      <c r="A29" s="28" t="n"/>
      <c r="B29" s="3" t="n"/>
      <c r="C29" s="4" t="n"/>
      <c r="D29" s="3" t="n"/>
      <c r="E29" s="3" t="n"/>
      <c r="F29" s="3" t="n"/>
      <c r="G29" s="29" t="n"/>
      <c r="H29" s="29" t="n"/>
      <c r="I29" s="30">
        <f>IF(COUNTA(G29:H29)=0,"",SUM(G29:H29))</f>
        <v/>
      </c>
      <c r="J29" s="29" t="n"/>
      <c r="K29" s="30">
        <f>IF(I29="","",I29-J29)</f>
        <v/>
      </c>
      <c r="L29" s="31">
        <f>IF(I29="","",IF(I29=0,0,K29/I29))</f>
        <v/>
      </c>
      <c r="M29" s="3" t="n"/>
      <c r="N29" s="30">
        <f>IF(I29="","",IF(M29="Yes",I29*15/115,0))</f>
        <v/>
      </c>
      <c r="O29" s="29" t="n"/>
      <c r="P29" s="8">
        <f>IF(OR(I29="",O29=""),"",IF(I29&gt;=O29,"Yes","No"))</f>
        <v/>
      </c>
      <c r="Q29" s="3" t="n"/>
      <c r="R29" s="4" t="n"/>
    </row>
    <row r="30" ht="30" customHeight="1">
      <c r="A30" s="28" t="n"/>
      <c r="B30" s="3" t="n"/>
      <c r="C30" s="4" t="n"/>
      <c r="D30" s="3" t="n"/>
      <c r="E30" s="3" t="n"/>
      <c r="F30" s="3" t="n"/>
      <c r="G30" s="29" t="n"/>
      <c r="H30" s="29" t="n"/>
      <c r="I30" s="30">
        <f>IF(COUNTA(G30:H30)=0,"",SUM(G30:H30))</f>
        <v/>
      </c>
      <c r="J30" s="29" t="n"/>
      <c r="K30" s="30">
        <f>IF(I30="","",I30-J30)</f>
        <v/>
      </c>
      <c r="L30" s="31">
        <f>IF(I30="","",IF(I30=0,0,K30/I30))</f>
        <v/>
      </c>
      <c r="M30" s="3" t="n"/>
      <c r="N30" s="30">
        <f>IF(I30="","",IF(M30="Yes",I30*15/115,0))</f>
        <v/>
      </c>
      <c r="O30" s="29" t="n"/>
      <c r="P30" s="8">
        <f>IF(OR(I30="",O30=""),"",IF(I30&gt;=O30,"Yes","No"))</f>
        <v/>
      </c>
      <c r="Q30" s="3" t="n"/>
      <c r="R30" s="4" t="n"/>
    </row>
    <row r="31" ht="30" customHeight="1">
      <c r="A31" s="28" t="n"/>
      <c r="B31" s="3" t="n"/>
      <c r="C31" s="4" t="n"/>
      <c r="D31" s="3" t="n"/>
      <c r="E31" s="3" t="n"/>
      <c r="F31" s="3" t="n"/>
      <c r="G31" s="29" t="n"/>
      <c r="H31" s="29" t="n"/>
      <c r="I31" s="30">
        <f>IF(COUNTA(G31:H31)=0,"",SUM(G31:H31))</f>
        <v/>
      </c>
      <c r="J31" s="29" t="n"/>
      <c r="K31" s="30">
        <f>IF(I31="","",I31-J31)</f>
        <v/>
      </c>
      <c r="L31" s="31">
        <f>IF(I31="","",IF(I31=0,0,K31/I31))</f>
        <v/>
      </c>
      <c r="M31" s="3" t="n"/>
      <c r="N31" s="30">
        <f>IF(I31="","",IF(M31="Yes",I31*15/115,0))</f>
        <v/>
      </c>
      <c r="O31" s="29" t="n"/>
      <c r="P31" s="8">
        <f>IF(OR(I31="",O31=""),"",IF(I31&gt;=O31,"Yes","No"))</f>
        <v/>
      </c>
      <c r="Q31" s="3" t="n"/>
      <c r="R31" s="4" t="n"/>
    </row>
    <row r="32" ht="30" customHeight="1">
      <c r="A32" s="28" t="n"/>
      <c r="B32" s="3" t="n"/>
      <c r="C32" s="4" t="n"/>
      <c r="D32" s="3" t="n"/>
      <c r="E32" s="3" t="n"/>
      <c r="F32" s="3" t="n"/>
      <c r="G32" s="29" t="n"/>
      <c r="H32" s="29" t="n"/>
      <c r="I32" s="30">
        <f>IF(COUNTA(G32:H32)=0,"",SUM(G32:H32))</f>
        <v/>
      </c>
      <c r="J32" s="29" t="n"/>
      <c r="K32" s="30">
        <f>IF(I32="","",I32-J32)</f>
        <v/>
      </c>
      <c r="L32" s="31">
        <f>IF(I32="","",IF(I32=0,0,K32/I32))</f>
        <v/>
      </c>
      <c r="M32" s="3" t="n"/>
      <c r="N32" s="30">
        <f>IF(I32="","",IF(M32="Yes",I32*15/115,0))</f>
        <v/>
      </c>
      <c r="O32" s="29" t="n"/>
      <c r="P32" s="8">
        <f>IF(OR(I32="",O32=""),"",IF(I32&gt;=O32,"Yes","No"))</f>
        <v/>
      </c>
      <c r="Q32" s="3" t="n"/>
      <c r="R32" s="4" t="n"/>
    </row>
    <row r="33" ht="30" customHeight="1">
      <c r="A33" s="28" t="n"/>
      <c r="B33" s="3" t="n"/>
      <c r="C33" s="4" t="n"/>
      <c r="D33" s="3" t="n"/>
      <c r="E33" s="3" t="n"/>
      <c r="F33" s="3" t="n"/>
      <c r="G33" s="29" t="n"/>
      <c r="H33" s="29" t="n"/>
      <c r="I33" s="30">
        <f>IF(COUNTA(G33:H33)=0,"",SUM(G33:H33))</f>
        <v/>
      </c>
      <c r="J33" s="29" t="n"/>
      <c r="K33" s="30">
        <f>IF(I33="","",I33-J33)</f>
        <v/>
      </c>
      <c r="L33" s="31">
        <f>IF(I33="","",IF(I33=0,0,K33/I33))</f>
        <v/>
      </c>
      <c r="M33" s="3" t="n"/>
      <c r="N33" s="30">
        <f>IF(I33="","",IF(M33="Yes",I33*15/115,0))</f>
        <v/>
      </c>
      <c r="O33" s="29" t="n"/>
      <c r="P33" s="8">
        <f>IF(OR(I33="",O33=""),"",IF(I33&gt;=O33,"Yes","No"))</f>
        <v/>
      </c>
      <c r="Q33" s="3" t="n"/>
      <c r="R33" s="4" t="n"/>
    </row>
    <row r="34" ht="30" customHeight="1">
      <c r="A34" s="28" t="n"/>
      <c r="B34" s="3" t="n"/>
      <c r="C34" s="4" t="n"/>
      <c r="D34" s="3" t="n"/>
      <c r="E34" s="3" t="n"/>
      <c r="F34" s="3" t="n"/>
      <c r="G34" s="29" t="n"/>
      <c r="H34" s="29" t="n"/>
      <c r="I34" s="30">
        <f>IF(COUNTA(G34:H34)=0,"",SUM(G34:H34))</f>
        <v/>
      </c>
      <c r="J34" s="29" t="n"/>
      <c r="K34" s="30">
        <f>IF(I34="","",I34-J34)</f>
        <v/>
      </c>
      <c r="L34" s="31">
        <f>IF(I34="","",IF(I34=0,0,K34/I34))</f>
        <v/>
      </c>
      <c r="M34" s="3" t="n"/>
      <c r="N34" s="30">
        <f>IF(I34="","",IF(M34="Yes",I34*15/115,0))</f>
        <v/>
      </c>
      <c r="O34" s="29" t="n"/>
      <c r="P34" s="8">
        <f>IF(OR(I34="",O34=""),"",IF(I34&gt;=O34,"Yes","No"))</f>
        <v/>
      </c>
      <c r="Q34" s="3" t="n"/>
      <c r="R34" s="4" t="n"/>
    </row>
    <row r="35" ht="30" customHeight="1">
      <c r="A35" s="28" t="n"/>
      <c r="B35" s="3" t="n"/>
      <c r="C35" s="4" t="n"/>
      <c r="D35" s="3" t="n"/>
      <c r="E35" s="3" t="n"/>
      <c r="F35" s="3" t="n"/>
      <c r="G35" s="29" t="n"/>
      <c r="H35" s="29" t="n"/>
      <c r="I35" s="30">
        <f>IF(COUNTA(G35:H35)=0,"",SUM(G35:H35))</f>
        <v/>
      </c>
      <c r="J35" s="29" t="n"/>
      <c r="K35" s="30">
        <f>IF(I35="","",I35-J35)</f>
        <v/>
      </c>
      <c r="L35" s="31">
        <f>IF(I35="","",IF(I35=0,0,K35/I35))</f>
        <v/>
      </c>
      <c r="M35" s="3" t="n"/>
      <c r="N35" s="30">
        <f>IF(I35="","",IF(M35="Yes",I35*15/115,0))</f>
        <v/>
      </c>
      <c r="O35" s="29" t="n"/>
      <c r="P35" s="8">
        <f>IF(OR(I35="",O35=""),"",IF(I35&gt;=O35,"Yes","No"))</f>
        <v/>
      </c>
      <c r="Q35" s="3" t="n"/>
      <c r="R35" s="4" t="n"/>
    </row>
    <row r="36" ht="30" customHeight="1">
      <c r="A36" s="28" t="n"/>
      <c r="B36" s="3" t="n"/>
      <c r="C36" s="4" t="n"/>
      <c r="D36" s="3" t="n"/>
      <c r="E36" s="3" t="n"/>
      <c r="F36" s="3" t="n"/>
      <c r="G36" s="29" t="n"/>
      <c r="H36" s="29" t="n"/>
      <c r="I36" s="30">
        <f>IF(COUNTA(G36:H36)=0,"",SUM(G36:H36))</f>
        <v/>
      </c>
      <c r="J36" s="29" t="n"/>
      <c r="K36" s="30">
        <f>IF(I36="","",I36-J36)</f>
        <v/>
      </c>
      <c r="L36" s="31">
        <f>IF(I36="","",IF(I36=0,0,K36/I36))</f>
        <v/>
      </c>
      <c r="M36" s="3" t="n"/>
      <c r="N36" s="30">
        <f>IF(I36="","",IF(M36="Yes",I36*15/115,0))</f>
        <v/>
      </c>
      <c r="O36" s="29" t="n"/>
      <c r="P36" s="8">
        <f>IF(OR(I36="",O36=""),"",IF(I36&gt;=O36,"Yes","No"))</f>
        <v/>
      </c>
      <c r="Q36" s="3" t="n"/>
      <c r="R36" s="4" t="n"/>
    </row>
    <row r="37" ht="30" customHeight="1">
      <c r="A37" s="28" t="n"/>
      <c r="B37" s="3" t="n"/>
      <c r="C37" s="4" t="n"/>
      <c r="D37" s="3" t="n"/>
      <c r="E37" s="3" t="n"/>
      <c r="F37" s="3" t="n"/>
      <c r="G37" s="29" t="n"/>
      <c r="H37" s="29" t="n"/>
      <c r="I37" s="30">
        <f>IF(COUNTA(G37:H37)=0,"",SUM(G37:H37))</f>
        <v/>
      </c>
      <c r="J37" s="29" t="n"/>
      <c r="K37" s="30">
        <f>IF(I37="","",I37-J37)</f>
        <v/>
      </c>
      <c r="L37" s="31">
        <f>IF(I37="","",IF(I37=0,0,K37/I37))</f>
        <v/>
      </c>
      <c r="M37" s="3" t="n"/>
      <c r="N37" s="30">
        <f>IF(I37="","",IF(M37="Yes",I37*15/115,0))</f>
        <v/>
      </c>
      <c r="O37" s="29" t="n"/>
      <c r="P37" s="8">
        <f>IF(OR(I37="",O37=""),"",IF(I37&gt;=O37,"Yes","No"))</f>
        <v/>
      </c>
      <c r="Q37" s="3" t="n"/>
      <c r="R37" s="4" t="n"/>
    </row>
    <row r="38" ht="30" customHeight="1">
      <c r="A38" s="28" t="n"/>
      <c r="B38" s="3" t="n"/>
      <c r="C38" s="4" t="n"/>
      <c r="D38" s="3" t="n"/>
      <c r="E38" s="3" t="n"/>
      <c r="F38" s="3" t="n"/>
      <c r="G38" s="29" t="n"/>
      <c r="H38" s="29" t="n"/>
      <c r="I38" s="30">
        <f>IF(COUNTA(G38:H38)=0,"",SUM(G38:H38))</f>
        <v/>
      </c>
      <c r="J38" s="29" t="n"/>
      <c r="K38" s="30">
        <f>IF(I38="","",I38-J38)</f>
        <v/>
      </c>
      <c r="L38" s="31">
        <f>IF(I38="","",IF(I38=0,0,K38/I38))</f>
        <v/>
      </c>
      <c r="M38" s="3" t="n"/>
      <c r="N38" s="30">
        <f>IF(I38="","",IF(M38="Yes",I38*15/115,0))</f>
        <v/>
      </c>
      <c r="O38" s="29" t="n"/>
      <c r="P38" s="8">
        <f>IF(OR(I38="",O38=""),"",IF(I38&gt;=O38,"Yes","No"))</f>
        <v/>
      </c>
      <c r="Q38" s="3" t="n"/>
      <c r="R38" s="4" t="n"/>
    </row>
    <row r="39" ht="30" customHeight="1">
      <c r="A39" s="28" t="n"/>
      <c r="B39" s="3" t="n"/>
      <c r="C39" s="4" t="n"/>
      <c r="D39" s="3" t="n"/>
      <c r="E39" s="3" t="n"/>
      <c r="F39" s="3" t="n"/>
      <c r="G39" s="29" t="n"/>
      <c r="H39" s="29" t="n"/>
      <c r="I39" s="30">
        <f>IF(COUNTA(G39:H39)=0,"",SUM(G39:H39))</f>
        <v/>
      </c>
      <c r="J39" s="29" t="n"/>
      <c r="K39" s="30">
        <f>IF(I39="","",I39-J39)</f>
        <v/>
      </c>
      <c r="L39" s="31">
        <f>IF(I39="","",IF(I39=0,0,K39/I39))</f>
        <v/>
      </c>
      <c r="M39" s="3" t="n"/>
      <c r="N39" s="30">
        <f>IF(I39="","",IF(M39="Yes",I39*15/115,0))</f>
        <v/>
      </c>
      <c r="O39" s="29" t="n"/>
      <c r="P39" s="8">
        <f>IF(OR(I39="",O39=""),"",IF(I39&gt;=O39,"Yes","No"))</f>
        <v/>
      </c>
      <c r="Q39" s="3" t="n"/>
      <c r="R39" s="4" t="n"/>
    </row>
    <row r="40" ht="30" customHeight="1">
      <c r="A40" s="28" t="n"/>
      <c r="B40" s="3" t="n"/>
      <c r="C40" s="4" t="n"/>
      <c r="D40" s="3" t="n"/>
      <c r="E40" s="3" t="n"/>
      <c r="F40" s="3" t="n"/>
      <c r="G40" s="29" t="n"/>
      <c r="H40" s="29" t="n"/>
      <c r="I40" s="30">
        <f>IF(COUNTA(G40:H40)=0,"",SUM(G40:H40))</f>
        <v/>
      </c>
      <c r="J40" s="29" t="n"/>
      <c r="K40" s="30">
        <f>IF(I40="","",I40-J40)</f>
        <v/>
      </c>
      <c r="L40" s="31">
        <f>IF(I40="","",IF(I40=0,0,K40/I40))</f>
        <v/>
      </c>
      <c r="M40" s="3" t="n"/>
      <c r="N40" s="30">
        <f>IF(I40="","",IF(M40="Yes",I40*15/115,0))</f>
        <v/>
      </c>
      <c r="O40" s="29" t="n"/>
      <c r="P40" s="8">
        <f>IF(OR(I40="",O40=""),"",IF(I40&gt;=O40,"Yes","No"))</f>
        <v/>
      </c>
      <c r="Q40" s="3" t="n"/>
      <c r="R40" s="4" t="n"/>
    </row>
    <row r="41" ht="30" customHeight="1">
      <c r="A41" s="28" t="n"/>
      <c r="B41" s="3" t="n"/>
      <c r="C41" s="4" t="n"/>
      <c r="D41" s="3" t="n"/>
      <c r="E41" s="3" t="n"/>
      <c r="F41" s="3" t="n"/>
      <c r="G41" s="29" t="n"/>
      <c r="H41" s="29" t="n"/>
      <c r="I41" s="30">
        <f>IF(COUNTA(G41:H41)=0,"",SUM(G41:H41))</f>
        <v/>
      </c>
      <c r="J41" s="29" t="n"/>
      <c r="K41" s="30">
        <f>IF(I41="","",I41-J41)</f>
        <v/>
      </c>
      <c r="L41" s="31">
        <f>IF(I41="","",IF(I41=0,0,K41/I41))</f>
        <v/>
      </c>
      <c r="M41" s="3" t="n"/>
      <c r="N41" s="30">
        <f>IF(I41="","",IF(M41="Yes",I41*15/115,0))</f>
        <v/>
      </c>
      <c r="O41" s="29" t="n"/>
      <c r="P41" s="8">
        <f>IF(OR(I41="",O41=""),"",IF(I41&gt;=O41,"Yes","No"))</f>
        <v/>
      </c>
      <c r="Q41" s="3" t="n"/>
      <c r="R41" s="4" t="n"/>
    </row>
    <row r="42" ht="30" customHeight="1">
      <c r="A42" s="28" t="n"/>
      <c r="B42" s="3" t="n"/>
      <c r="C42" s="4" t="n"/>
      <c r="D42" s="3" t="n"/>
      <c r="E42" s="3" t="n"/>
      <c r="F42" s="3" t="n"/>
      <c r="G42" s="29" t="n"/>
      <c r="H42" s="29" t="n"/>
      <c r="I42" s="30">
        <f>IF(COUNTA(G42:H42)=0,"",SUM(G42:H42))</f>
        <v/>
      </c>
      <c r="J42" s="29" t="n"/>
      <c r="K42" s="30">
        <f>IF(I42="","",I42-J42)</f>
        <v/>
      </c>
      <c r="L42" s="31">
        <f>IF(I42="","",IF(I42=0,0,K42/I42))</f>
        <v/>
      </c>
      <c r="M42" s="3" t="n"/>
      <c r="N42" s="30">
        <f>IF(I42="","",IF(M42="Yes",I42*15/115,0))</f>
        <v/>
      </c>
      <c r="O42" s="29" t="n"/>
      <c r="P42" s="8">
        <f>IF(OR(I42="",O42=""),"",IF(I42&gt;=O42,"Yes","No"))</f>
        <v/>
      </c>
      <c r="Q42" s="3" t="n"/>
      <c r="R42" s="4" t="n"/>
    </row>
    <row r="43" ht="30" customHeight="1">
      <c r="A43" s="28" t="n"/>
      <c r="B43" s="3" t="n"/>
      <c r="C43" s="4" t="n"/>
      <c r="D43" s="3" t="n"/>
      <c r="E43" s="3" t="n"/>
      <c r="F43" s="3" t="n"/>
      <c r="G43" s="29" t="n"/>
      <c r="H43" s="29" t="n"/>
      <c r="I43" s="30">
        <f>IF(COUNTA(G43:H43)=0,"",SUM(G43:H43))</f>
        <v/>
      </c>
      <c r="J43" s="29" t="n"/>
      <c r="K43" s="30">
        <f>IF(I43="","",I43-J43)</f>
        <v/>
      </c>
      <c r="L43" s="31">
        <f>IF(I43="","",IF(I43=0,0,K43/I43))</f>
        <v/>
      </c>
      <c r="M43" s="3" t="n"/>
      <c r="N43" s="30">
        <f>IF(I43="","",IF(M43="Yes",I43*15/115,0))</f>
        <v/>
      </c>
      <c r="O43" s="29" t="n"/>
      <c r="P43" s="8">
        <f>IF(OR(I43="",O43=""),"",IF(I43&gt;=O43,"Yes","No"))</f>
        <v/>
      </c>
      <c r="Q43" s="3" t="n"/>
      <c r="R43" s="4" t="n"/>
    </row>
    <row r="44" ht="30" customHeight="1">
      <c r="A44" s="28" t="n"/>
      <c r="B44" s="3" t="n"/>
      <c r="C44" s="4" t="n"/>
      <c r="D44" s="3" t="n"/>
      <c r="E44" s="3" t="n"/>
      <c r="F44" s="3" t="n"/>
      <c r="G44" s="29" t="n"/>
      <c r="H44" s="29" t="n"/>
      <c r="I44" s="30">
        <f>IF(COUNTA(G44:H44)=0,"",SUM(G44:H44))</f>
        <v/>
      </c>
      <c r="J44" s="29" t="n"/>
      <c r="K44" s="30">
        <f>IF(I44="","",I44-J44)</f>
        <v/>
      </c>
      <c r="L44" s="31">
        <f>IF(I44="","",IF(I44=0,0,K44/I44))</f>
        <v/>
      </c>
      <c r="M44" s="3" t="n"/>
      <c r="N44" s="30">
        <f>IF(I44="","",IF(M44="Yes",I44*15/115,0))</f>
        <v/>
      </c>
      <c r="O44" s="29" t="n"/>
      <c r="P44" s="8">
        <f>IF(OR(I44="",O44=""),"",IF(I44&gt;=O44,"Yes","No"))</f>
        <v/>
      </c>
      <c r="Q44" s="3" t="n"/>
      <c r="R44" s="4" t="n"/>
    </row>
    <row r="45" ht="30" customHeight="1">
      <c r="A45" s="28" t="n"/>
      <c r="B45" s="3" t="n"/>
      <c r="C45" s="4" t="n"/>
      <c r="D45" s="3" t="n"/>
      <c r="E45" s="3" t="n"/>
      <c r="F45" s="3" t="n"/>
      <c r="G45" s="29" t="n"/>
      <c r="H45" s="29" t="n"/>
      <c r="I45" s="30">
        <f>IF(COUNTA(G45:H45)=0,"",SUM(G45:H45))</f>
        <v/>
      </c>
      <c r="J45" s="29" t="n"/>
      <c r="K45" s="30">
        <f>IF(I45="","",I45-J45)</f>
        <v/>
      </c>
      <c r="L45" s="31">
        <f>IF(I45="","",IF(I45=0,0,K45/I45))</f>
        <v/>
      </c>
      <c r="M45" s="3" t="n"/>
      <c r="N45" s="30">
        <f>IF(I45="","",IF(M45="Yes",I45*15/115,0))</f>
        <v/>
      </c>
      <c r="O45" s="29" t="n"/>
      <c r="P45" s="8">
        <f>IF(OR(I45="",O45=""),"",IF(I45&gt;=O45,"Yes","No"))</f>
        <v/>
      </c>
      <c r="Q45" s="3" t="n"/>
      <c r="R45" s="4" t="n"/>
    </row>
    <row r="46" ht="30" customHeight="1">
      <c r="A46" s="28" t="n"/>
      <c r="B46" s="3" t="n"/>
      <c r="C46" s="4" t="n"/>
      <c r="D46" s="3" t="n"/>
      <c r="E46" s="3" t="n"/>
      <c r="F46" s="3" t="n"/>
      <c r="G46" s="29" t="n"/>
      <c r="H46" s="29" t="n"/>
      <c r="I46" s="30">
        <f>IF(COUNTA(G46:H46)=0,"",SUM(G46:H46))</f>
        <v/>
      </c>
      <c r="J46" s="29" t="n"/>
      <c r="K46" s="30">
        <f>IF(I46="","",I46-J46)</f>
        <v/>
      </c>
      <c r="L46" s="31">
        <f>IF(I46="","",IF(I46=0,0,K46/I46))</f>
        <v/>
      </c>
      <c r="M46" s="3" t="n"/>
      <c r="N46" s="30">
        <f>IF(I46="","",IF(M46="Yes",I46*15/115,0))</f>
        <v/>
      </c>
      <c r="O46" s="29" t="n"/>
      <c r="P46" s="8">
        <f>IF(OR(I46="",O46=""),"",IF(I46&gt;=O46,"Yes","No"))</f>
        <v/>
      </c>
      <c r="Q46" s="3" t="n"/>
      <c r="R46" s="4" t="n"/>
    </row>
    <row r="47" ht="30" customHeight="1">
      <c r="A47" s="28" t="n"/>
      <c r="B47" s="3" t="n"/>
      <c r="C47" s="4" t="n"/>
      <c r="D47" s="3" t="n"/>
      <c r="E47" s="3" t="n"/>
      <c r="F47" s="3" t="n"/>
      <c r="G47" s="29" t="n"/>
      <c r="H47" s="29" t="n"/>
      <c r="I47" s="30">
        <f>IF(COUNTA(G47:H47)=0,"",SUM(G47:H47))</f>
        <v/>
      </c>
      <c r="J47" s="29" t="n"/>
      <c r="K47" s="30">
        <f>IF(I47="","",I47-J47)</f>
        <v/>
      </c>
      <c r="L47" s="31">
        <f>IF(I47="","",IF(I47=0,0,K47/I47))</f>
        <v/>
      </c>
      <c r="M47" s="3" t="n"/>
      <c r="N47" s="30">
        <f>IF(I47="","",IF(M47="Yes",I47*15/115,0))</f>
        <v/>
      </c>
      <c r="O47" s="29" t="n"/>
      <c r="P47" s="8">
        <f>IF(OR(I47="",O47=""),"",IF(I47&gt;=O47,"Yes","No"))</f>
        <v/>
      </c>
      <c r="Q47" s="3" t="n"/>
      <c r="R47" s="4" t="n"/>
    </row>
    <row r="48" ht="30" customHeight="1">
      <c r="A48" s="28" t="n"/>
      <c r="B48" s="3" t="n"/>
      <c r="C48" s="4" t="n"/>
      <c r="D48" s="3" t="n"/>
      <c r="E48" s="3" t="n"/>
      <c r="F48" s="3" t="n"/>
      <c r="G48" s="29" t="n"/>
      <c r="H48" s="29" t="n"/>
      <c r="I48" s="30">
        <f>IF(COUNTA(G48:H48)=0,"",SUM(G48:H48))</f>
        <v/>
      </c>
      <c r="J48" s="29" t="n"/>
      <c r="K48" s="30">
        <f>IF(I48="","",I48-J48)</f>
        <v/>
      </c>
      <c r="L48" s="31">
        <f>IF(I48="","",IF(I48=0,0,K48/I48))</f>
        <v/>
      </c>
      <c r="M48" s="3" t="n"/>
      <c r="N48" s="30">
        <f>IF(I48="","",IF(M48="Yes",I48*15/115,0))</f>
        <v/>
      </c>
      <c r="O48" s="29" t="n"/>
      <c r="P48" s="8">
        <f>IF(OR(I48="",O48=""),"",IF(I48&gt;=O48,"Yes","No"))</f>
        <v/>
      </c>
      <c r="Q48" s="3" t="n"/>
      <c r="R48" s="4" t="n"/>
    </row>
    <row r="49" ht="30" customHeight="1">
      <c r="A49" s="28" t="n"/>
      <c r="B49" s="3" t="n"/>
      <c r="C49" s="4" t="n"/>
      <c r="D49" s="3" t="n"/>
      <c r="E49" s="3" t="n"/>
      <c r="F49" s="3" t="n"/>
      <c r="G49" s="29" t="n"/>
      <c r="H49" s="29" t="n"/>
      <c r="I49" s="30">
        <f>IF(COUNTA(G49:H49)=0,"",SUM(G49:H49))</f>
        <v/>
      </c>
      <c r="J49" s="29" t="n"/>
      <c r="K49" s="30">
        <f>IF(I49="","",I49-J49)</f>
        <v/>
      </c>
      <c r="L49" s="31">
        <f>IF(I49="","",IF(I49=0,0,K49/I49))</f>
        <v/>
      </c>
      <c r="M49" s="3" t="n"/>
      <c r="N49" s="30">
        <f>IF(I49="","",IF(M49="Yes",I49*15/115,0))</f>
        <v/>
      </c>
      <c r="O49" s="29" t="n"/>
      <c r="P49" s="8">
        <f>IF(OR(I49="",O49=""),"",IF(I49&gt;=O49,"Yes","No"))</f>
        <v/>
      </c>
      <c r="Q49" s="3" t="n"/>
      <c r="R49" s="4" t="n"/>
    </row>
    <row r="50" ht="30" customHeight="1">
      <c r="A50" s="28" t="n"/>
      <c r="B50" s="3" t="n"/>
      <c r="C50" s="4" t="n"/>
      <c r="D50" s="3" t="n"/>
      <c r="E50" s="3" t="n"/>
      <c r="F50" s="3" t="n"/>
      <c r="G50" s="29" t="n"/>
      <c r="H50" s="29" t="n"/>
      <c r="I50" s="30">
        <f>IF(COUNTA(G50:H50)=0,"",SUM(G50:H50))</f>
        <v/>
      </c>
      <c r="J50" s="29" t="n"/>
      <c r="K50" s="30">
        <f>IF(I50="","",I50-J50)</f>
        <v/>
      </c>
      <c r="L50" s="31">
        <f>IF(I50="","",IF(I50=0,0,K50/I50))</f>
        <v/>
      </c>
      <c r="M50" s="3" t="n"/>
      <c r="N50" s="30">
        <f>IF(I50="","",IF(M50="Yes",I50*15/115,0))</f>
        <v/>
      </c>
      <c r="O50" s="29" t="n"/>
      <c r="P50" s="8">
        <f>IF(OR(I50="",O50=""),"",IF(I50&gt;=O50,"Yes","No"))</f>
        <v/>
      </c>
      <c r="Q50" s="3" t="n"/>
      <c r="R50" s="4" t="n"/>
    </row>
    <row r="51" ht="30" customHeight="1">
      <c r="A51" s="28" t="n"/>
      <c r="B51" s="3" t="n"/>
      <c r="C51" s="4" t="n"/>
      <c r="D51" s="3" t="n"/>
      <c r="E51" s="3" t="n"/>
      <c r="F51" s="3" t="n"/>
      <c r="G51" s="29" t="n"/>
      <c r="H51" s="29" t="n"/>
      <c r="I51" s="30">
        <f>IF(COUNTA(G51:H51)=0,"",SUM(G51:H51))</f>
        <v/>
      </c>
      <c r="J51" s="29" t="n"/>
      <c r="K51" s="30">
        <f>IF(I51="","",I51-J51)</f>
        <v/>
      </c>
      <c r="L51" s="31">
        <f>IF(I51="","",IF(I51=0,0,K51/I51))</f>
        <v/>
      </c>
      <c r="M51" s="3" t="n"/>
      <c r="N51" s="30">
        <f>IF(I51="","",IF(M51="Yes",I51*15/115,0))</f>
        <v/>
      </c>
      <c r="O51" s="29" t="n"/>
      <c r="P51" s="8">
        <f>IF(OR(I51="",O51=""),"",IF(I51&gt;=O51,"Yes","No"))</f>
        <v/>
      </c>
      <c r="Q51" s="3" t="n"/>
      <c r="R51" s="4" t="n"/>
    </row>
    <row r="52" ht="30" customHeight="1">
      <c r="A52" s="28" t="n"/>
      <c r="B52" s="3" t="n"/>
      <c r="C52" s="4" t="n"/>
      <c r="D52" s="3" t="n"/>
      <c r="E52" s="3" t="n"/>
      <c r="F52" s="3" t="n"/>
      <c r="G52" s="29" t="n"/>
      <c r="H52" s="29" t="n"/>
      <c r="I52" s="30">
        <f>IF(COUNTA(G52:H52)=0,"",SUM(G52:H52))</f>
        <v/>
      </c>
      <c r="J52" s="29" t="n"/>
      <c r="K52" s="30">
        <f>IF(I52="","",I52-J52)</f>
        <v/>
      </c>
      <c r="L52" s="31">
        <f>IF(I52="","",IF(I52=0,0,K52/I52))</f>
        <v/>
      </c>
      <c r="M52" s="3" t="n"/>
      <c r="N52" s="30">
        <f>IF(I52="","",IF(M52="Yes",I52*15/115,0))</f>
        <v/>
      </c>
      <c r="O52" s="29" t="n"/>
      <c r="P52" s="8">
        <f>IF(OR(I52="",O52=""),"",IF(I52&gt;=O52,"Yes","No"))</f>
        <v/>
      </c>
      <c r="Q52" s="3" t="n"/>
      <c r="R52" s="4" t="n"/>
    </row>
    <row r="53" ht="30" customHeight="1">
      <c r="A53" s="28" t="n"/>
      <c r="B53" s="3" t="n"/>
      <c r="C53" s="4" t="n"/>
      <c r="D53" s="3" t="n"/>
      <c r="E53" s="3" t="n"/>
      <c r="F53" s="3" t="n"/>
      <c r="G53" s="29" t="n"/>
      <c r="H53" s="29" t="n"/>
      <c r="I53" s="30">
        <f>IF(COUNTA(G53:H53)=0,"",SUM(G53:H53))</f>
        <v/>
      </c>
      <c r="J53" s="29" t="n"/>
      <c r="K53" s="30">
        <f>IF(I53="","",I53-J53)</f>
        <v/>
      </c>
      <c r="L53" s="31">
        <f>IF(I53="","",IF(I53=0,0,K53/I53))</f>
        <v/>
      </c>
      <c r="M53" s="3" t="n"/>
      <c r="N53" s="30">
        <f>IF(I53="","",IF(M53="Yes",I53*15/115,0))</f>
        <v/>
      </c>
      <c r="O53" s="29" t="n"/>
      <c r="P53" s="8">
        <f>IF(OR(I53="",O53=""),"",IF(I53&gt;=O53,"Yes","No"))</f>
        <v/>
      </c>
      <c r="Q53" s="3" t="n"/>
      <c r="R53" s="4" t="n"/>
    </row>
    <row r="54" ht="30" customHeight="1">
      <c r="A54" s="28" t="n"/>
      <c r="B54" s="3" t="n"/>
      <c r="C54" s="4" t="n"/>
      <c r="D54" s="3" t="n"/>
      <c r="E54" s="3" t="n"/>
      <c r="F54" s="3" t="n"/>
      <c r="G54" s="29" t="n"/>
      <c r="H54" s="29" t="n"/>
      <c r="I54" s="30">
        <f>IF(COUNTA(G54:H54)=0,"",SUM(G54:H54))</f>
        <v/>
      </c>
      <c r="J54" s="29" t="n"/>
      <c r="K54" s="30">
        <f>IF(I54="","",I54-J54)</f>
        <v/>
      </c>
      <c r="L54" s="31">
        <f>IF(I54="","",IF(I54=0,0,K54/I54))</f>
        <v/>
      </c>
      <c r="M54" s="3" t="n"/>
      <c r="N54" s="30">
        <f>IF(I54="","",IF(M54="Yes",I54*15/115,0))</f>
        <v/>
      </c>
      <c r="O54" s="29" t="n"/>
      <c r="P54" s="8">
        <f>IF(OR(I54="",O54=""),"",IF(I54&gt;=O54,"Yes","No"))</f>
        <v/>
      </c>
      <c r="Q54" s="3" t="n"/>
      <c r="R54" s="4" t="n"/>
    </row>
    <row r="55" ht="30" customHeight="1">
      <c r="A55" s="28" t="n"/>
      <c r="B55" s="3" t="n"/>
      <c r="C55" s="4" t="n"/>
      <c r="D55" s="3" t="n"/>
      <c r="E55" s="3" t="n"/>
      <c r="F55" s="3" t="n"/>
      <c r="G55" s="29" t="n"/>
      <c r="H55" s="29" t="n"/>
      <c r="I55" s="30">
        <f>IF(COUNTA(G55:H55)=0,"",SUM(G55:H55))</f>
        <v/>
      </c>
      <c r="J55" s="29" t="n"/>
      <c r="K55" s="30">
        <f>IF(I55="","",I55-J55)</f>
        <v/>
      </c>
      <c r="L55" s="31">
        <f>IF(I55="","",IF(I55=0,0,K55/I55))</f>
        <v/>
      </c>
      <c r="M55" s="3" t="n"/>
      <c r="N55" s="30">
        <f>IF(I55="","",IF(M55="Yes",I55*15/115,0))</f>
        <v/>
      </c>
      <c r="O55" s="29" t="n"/>
      <c r="P55" s="8">
        <f>IF(OR(I55="",O55=""),"",IF(I55&gt;=O55,"Yes","No"))</f>
        <v/>
      </c>
      <c r="Q55" s="3" t="n"/>
      <c r="R55" s="4" t="n"/>
    </row>
    <row r="56" ht="30" customHeight="1">
      <c r="A56" s="28" t="n"/>
      <c r="B56" s="3" t="n"/>
      <c r="C56" s="4" t="n"/>
      <c r="D56" s="3" t="n"/>
      <c r="E56" s="3" t="n"/>
      <c r="F56" s="3" t="n"/>
      <c r="G56" s="29" t="n"/>
      <c r="H56" s="29" t="n"/>
      <c r="I56" s="30">
        <f>IF(COUNTA(G56:H56)=0,"",SUM(G56:H56))</f>
        <v/>
      </c>
      <c r="J56" s="29" t="n"/>
      <c r="K56" s="30">
        <f>IF(I56="","",I56-J56)</f>
        <v/>
      </c>
      <c r="L56" s="31">
        <f>IF(I56="","",IF(I56=0,0,K56/I56))</f>
        <v/>
      </c>
      <c r="M56" s="3" t="n"/>
      <c r="N56" s="30">
        <f>IF(I56="","",IF(M56="Yes",I56*15/115,0))</f>
        <v/>
      </c>
      <c r="O56" s="29" t="n"/>
      <c r="P56" s="8">
        <f>IF(OR(I56="",O56=""),"",IF(I56&gt;=O56,"Yes","No"))</f>
        <v/>
      </c>
      <c r="Q56" s="3" t="n"/>
      <c r="R56" s="4" t="n"/>
    </row>
    <row r="57" ht="30" customHeight="1">
      <c r="A57" s="28" t="n"/>
      <c r="B57" s="3" t="n"/>
      <c r="C57" s="4" t="n"/>
      <c r="D57" s="3" t="n"/>
      <c r="E57" s="3" t="n"/>
      <c r="F57" s="3" t="n"/>
      <c r="G57" s="29" t="n"/>
      <c r="H57" s="29" t="n"/>
      <c r="I57" s="30">
        <f>IF(COUNTA(G57:H57)=0,"",SUM(G57:H57))</f>
        <v/>
      </c>
      <c r="J57" s="29" t="n"/>
      <c r="K57" s="30">
        <f>IF(I57="","",I57-J57)</f>
        <v/>
      </c>
      <c r="L57" s="31">
        <f>IF(I57="","",IF(I57=0,0,K57/I57))</f>
        <v/>
      </c>
      <c r="M57" s="3" t="n"/>
      <c r="N57" s="30">
        <f>IF(I57="","",IF(M57="Yes",I57*15/115,0))</f>
        <v/>
      </c>
      <c r="O57" s="29" t="n"/>
      <c r="P57" s="8">
        <f>IF(OR(I57="",O57=""),"",IF(I57&gt;=O57,"Yes","No"))</f>
        <v/>
      </c>
      <c r="Q57" s="3" t="n"/>
      <c r="R57" s="4" t="n"/>
    </row>
    <row r="58" ht="30" customHeight="1">
      <c r="A58" s="28" t="n"/>
      <c r="B58" s="3" t="n"/>
      <c r="C58" s="4" t="n"/>
      <c r="D58" s="3" t="n"/>
      <c r="E58" s="3" t="n"/>
      <c r="F58" s="3" t="n"/>
      <c r="G58" s="29" t="n"/>
      <c r="H58" s="29" t="n"/>
      <c r="I58" s="30">
        <f>IF(COUNTA(G58:H58)=0,"",SUM(G58:H58))</f>
        <v/>
      </c>
      <c r="J58" s="29" t="n"/>
      <c r="K58" s="30">
        <f>IF(I58="","",I58-J58)</f>
        <v/>
      </c>
      <c r="L58" s="31">
        <f>IF(I58="","",IF(I58=0,0,K58/I58))</f>
        <v/>
      </c>
      <c r="M58" s="3" t="n"/>
      <c r="N58" s="30">
        <f>IF(I58="","",IF(M58="Yes",I58*15/115,0))</f>
        <v/>
      </c>
      <c r="O58" s="29" t="n"/>
      <c r="P58" s="8">
        <f>IF(OR(I58="",O58=""),"",IF(I58&gt;=O58,"Yes","No"))</f>
        <v/>
      </c>
      <c r="Q58" s="3" t="n"/>
      <c r="R58" s="4" t="n"/>
    </row>
    <row r="59" ht="30" customHeight="1">
      <c r="A59" s="28" t="n"/>
      <c r="B59" s="3" t="n"/>
      <c r="C59" s="4" t="n"/>
      <c r="D59" s="3" t="n"/>
      <c r="E59" s="3" t="n"/>
      <c r="F59" s="3" t="n"/>
      <c r="G59" s="29" t="n"/>
      <c r="H59" s="29" t="n"/>
      <c r="I59" s="30">
        <f>IF(COUNTA(G59:H59)=0,"",SUM(G59:H59))</f>
        <v/>
      </c>
      <c r="J59" s="29" t="n"/>
      <c r="K59" s="30">
        <f>IF(I59="","",I59-J59)</f>
        <v/>
      </c>
      <c r="L59" s="31">
        <f>IF(I59="","",IF(I59=0,0,K59/I59))</f>
        <v/>
      </c>
      <c r="M59" s="3" t="n"/>
      <c r="N59" s="30">
        <f>IF(I59="","",IF(M59="Yes",I59*15/115,0))</f>
        <v/>
      </c>
      <c r="O59" s="29" t="n"/>
      <c r="P59" s="8">
        <f>IF(OR(I59="",O59=""),"",IF(I59&gt;=O59,"Yes","No"))</f>
        <v/>
      </c>
      <c r="Q59" s="3" t="n"/>
      <c r="R59" s="4" t="n"/>
    </row>
    <row r="60" ht="30" customHeight="1">
      <c r="A60" s="28" t="n"/>
      <c r="B60" s="3" t="n"/>
      <c r="C60" s="4" t="n"/>
      <c r="D60" s="3" t="n"/>
      <c r="E60" s="3" t="n"/>
      <c r="F60" s="3" t="n"/>
      <c r="G60" s="29" t="n"/>
      <c r="H60" s="29" t="n"/>
      <c r="I60" s="30">
        <f>IF(COUNTA(G60:H60)=0,"",SUM(G60:H60))</f>
        <v/>
      </c>
      <c r="J60" s="29" t="n"/>
      <c r="K60" s="30">
        <f>IF(I60="","",I60-J60)</f>
        <v/>
      </c>
      <c r="L60" s="31">
        <f>IF(I60="","",IF(I60=0,0,K60/I60))</f>
        <v/>
      </c>
      <c r="M60" s="3" t="n"/>
      <c r="N60" s="30">
        <f>IF(I60="","",IF(M60="Yes",I60*15/115,0))</f>
        <v/>
      </c>
      <c r="O60" s="29" t="n"/>
      <c r="P60" s="8">
        <f>IF(OR(I60="",O60=""),"",IF(I60&gt;=O60,"Yes","No"))</f>
        <v/>
      </c>
      <c r="Q60" s="3" t="n"/>
      <c r="R60" s="4" t="n"/>
    </row>
    <row r="61" ht="30" customHeight="1">
      <c r="A61" s="28" t="n"/>
      <c r="B61" s="3" t="n"/>
      <c r="C61" s="4" t="n"/>
      <c r="D61" s="3" t="n"/>
      <c r="E61" s="3" t="n"/>
      <c r="F61" s="3" t="n"/>
      <c r="G61" s="29" t="n"/>
      <c r="H61" s="29" t="n"/>
      <c r="I61" s="30">
        <f>IF(COUNTA(G61:H61)=0,"",SUM(G61:H61))</f>
        <v/>
      </c>
      <c r="J61" s="29" t="n"/>
      <c r="K61" s="30">
        <f>IF(I61="","",I61-J61)</f>
        <v/>
      </c>
      <c r="L61" s="31">
        <f>IF(I61="","",IF(I61=0,0,K61/I61))</f>
        <v/>
      </c>
      <c r="M61" s="3" t="n"/>
      <c r="N61" s="30">
        <f>IF(I61="","",IF(M61="Yes",I61*15/115,0))</f>
        <v/>
      </c>
      <c r="O61" s="29" t="n"/>
      <c r="P61" s="8">
        <f>IF(OR(I61="",O61=""),"",IF(I61&gt;=O61,"Yes","No"))</f>
        <v/>
      </c>
      <c r="Q61" s="3" t="n"/>
      <c r="R61" s="4" t="n"/>
    </row>
    <row r="62" ht="30" customHeight="1">
      <c r="A62" s="28" t="n"/>
      <c r="B62" s="3" t="n"/>
      <c r="C62" s="4" t="n"/>
      <c r="D62" s="3" t="n"/>
      <c r="E62" s="3" t="n"/>
      <c r="F62" s="3" t="n"/>
      <c r="G62" s="29" t="n"/>
      <c r="H62" s="29" t="n"/>
      <c r="I62" s="30">
        <f>IF(COUNTA(G62:H62)=0,"",SUM(G62:H62))</f>
        <v/>
      </c>
      <c r="J62" s="29" t="n"/>
      <c r="K62" s="30">
        <f>IF(I62="","",I62-J62)</f>
        <v/>
      </c>
      <c r="L62" s="31">
        <f>IF(I62="","",IF(I62=0,0,K62/I62))</f>
        <v/>
      </c>
      <c r="M62" s="3" t="n"/>
      <c r="N62" s="30">
        <f>IF(I62="","",IF(M62="Yes",I62*15/115,0))</f>
        <v/>
      </c>
      <c r="O62" s="29" t="n"/>
      <c r="P62" s="8">
        <f>IF(OR(I62="",O62=""),"",IF(I62&gt;=O62,"Yes","No"))</f>
        <v/>
      </c>
      <c r="Q62" s="3" t="n"/>
      <c r="R62" s="4" t="n"/>
    </row>
    <row r="63" ht="30" customHeight="1">
      <c r="A63" s="28" t="n"/>
      <c r="B63" s="3" t="n"/>
      <c r="C63" s="4" t="n"/>
      <c r="D63" s="3" t="n"/>
      <c r="E63" s="3" t="n"/>
      <c r="F63" s="3" t="n"/>
      <c r="G63" s="29" t="n"/>
      <c r="H63" s="29" t="n"/>
      <c r="I63" s="30">
        <f>IF(COUNTA(G63:H63)=0,"",SUM(G63:H63))</f>
        <v/>
      </c>
      <c r="J63" s="29" t="n"/>
      <c r="K63" s="30">
        <f>IF(I63="","",I63-J63)</f>
        <v/>
      </c>
      <c r="L63" s="31">
        <f>IF(I63="","",IF(I63=0,0,K63/I63))</f>
        <v/>
      </c>
      <c r="M63" s="3" t="n"/>
      <c r="N63" s="30">
        <f>IF(I63="","",IF(M63="Yes",I63*15/115,0))</f>
        <v/>
      </c>
      <c r="O63" s="29" t="n"/>
      <c r="P63" s="8">
        <f>IF(OR(I63="",O63=""),"",IF(I63&gt;=O63,"Yes","No"))</f>
        <v/>
      </c>
      <c r="Q63" s="3" t="n"/>
      <c r="R63" s="4" t="n"/>
    </row>
    <row r="64" ht="30" customHeight="1">
      <c r="A64" s="28" t="n"/>
      <c r="B64" s="3" t="n"/>
      <c r="C64" s="4" t="n"/>
      <c r="D64" s="3" t="n"/>
      <c r="E64" s="3" t="n"/>
      <c r="F64" s="3" t="n"/>
      <c r="G64" s="29" t="n"/>
      <c r="H64" s="29" t="n"/>
      <c r="I64" s="30">
        <f>IF(COUNTA(G64:H64)=0,"",SUM(G64:H64))</f>
        <v/>
      </c>
      <c r="J64" s="29" t="n"/>
      <c r="K64" s="30">
        <f>IF(I64="","",I64-J64)</f>
        <v/>
      </c>
      <c r="L64" s="31">
        <f>IF(I64="","",IF(I64=0,0,K64/I64))</f>
        <v/>
      </c>
      <c r="M64" s="3" t="n"/>
      <c r="N64" s="30">
        <f>IF(I64="","",IF(M64="Yes",I64*15/115,0))</f>
        <v/>
      </c>
      <c r="O64" s="29" t="n"/>
      <c r="P64" s="8">
        <f>IF(OR(I64="",O64=""),"",IF(I64&gt;=O64,"Yes","No"))</f>
        <v/>
      </c>
      <c r="Q64" s="3" t="n"/>
      <c r="R64" s="4" t="n"/>
    </row>
    <row r="65" ht="30" customHeight="1">
      <c r="A65" s="28" t="n"/>
      <c r="B65" s="3" t="n"/>
      <c r="C65" s="4" t="n"/>
      <c r="D65" s="3" t="n"/>
      <c r="E65" s="3" t="n"/>
      <c r="F65" s="3" t="n"/>
      <c r="G65" s="29" t="n"/>
      <c r="H65" s="29" t="n"/>
      <c r="I65" s="30">
        <f>IF(COUNTA(G65:H65)=0,"",SUM(G65:H65))</f>
        <v/>
      </c>
      <c r="J65" s="29" t="n"/>
      <c r="K65" s="30">
        <f>IF(I65="","",I65-J65)</f>
        <v/>
      </c>
      <c r="L65" s="31">
        <f>IF(I65="","",IF(I65=0,0,K65/I65))</f>
        <v/>
      </c>
      <c r="M65" s="3" t="n"/>
      <c r="N65" s="30">
        <f>IF(I65="","",IF(M65="Yes",I65*15/115,0))</f>
        <v/>
      </c>
      <c r="O65" s="29" t="n"/>
      <c r="P65" s="8">
        <f>IF(OR(I65="",O65=""),"",IF(I65&gt;=O65,"Yes","No"))</f>
        <v/>
      </c>
      <c r="Q65" s="3" t="n"/>
      <c r="R65" s="4" t="n"/>
    </row>
    <row r="66" ht="30" customHeight="1">
      <c r="A66" s="28" t="n"/>
      <c r="B66" s="3" t="n"/>
      <c r="C66" s="4" t="n"/>
      <c r="D66" s="3" t="n"/>
      <c r="E66" s="3" t="n"/>
      <c r="F66" s="3" t="n"/>
      <c r="G66" s="29" t="n"/>
      <c r="H66" s="29" t="n"/>
      <c r="I66" s="30">
        <f>IF(COUNTA(G66:H66)=0,"",SUM(G66:H66))</f>
        <v/>
      </c>
      <c r="J66" s="29" t="n"/>
      <c r="K66" s="30">
        <f>IF(I66="","",I66-J66)</f>
        <v/>
      </c>
      <c r="L66" s="31">
        <f>IF(I66="","",IF(I66=0,0,K66/I66))</f>
        <v/>
      </c>
      <c r="M66" s="3" t="n"/>
      <c r="N66" s="30">
        <f>IF(I66="","",IF(M66="Yes",I66*15/115,0))</f>
        <v/>
      </c>
      <c r="O66" s="29" t="n"/>
      <c r="P66" s="8">
        <f>IF(OR(I66="",O66=""),"",IF(I66&gt;=O66,"Yes","No"))</f>
        <v/>
      </c>
      <c r="Q66" s="3" t="n"/>
      <c r="R66" s="4" t="n"/>
    </row>
    <row r="67" ht="30" customHeight="1">
      <c r="A67" s="28" t="n"/>
      <c r="B67" s="3" t="n"/>
      <c r="C67" s="4" t="n"/>
      <c r="D67" s="3" t="n"/>
      <c r="E67" s="3" t="n"/>
      <c r="F67" s="3" t="n"/>
      <c r="G67" s="29" t="n"/>
      <c r="H67" s="29" t="n"/>
      <c r="I67" s="30">
        <f>IF(COUNTA(G67:H67)=0,"",SUM(G67:H67))</f>
        <v/>
      </c>
      <c r="J67" s="29" t="n"/>
      <c r="K67" s="30">
        <f>IF(I67="","",I67-J67)</f>
        <v/>
      </c>
      <c r="L67" s="31">
        <f>IF(I67="","",IF(I67=0,0,K67/I67))</f>
        <v/>
      </c>
      <c r="M67" s="3" t="n"/>
      <c r="N67" s="30">
        <f>IF(I67="","",IF(M67="Yes",I67*15/115,0))</f>
        <v/>
      </c>
      <c r="O67" s="29" t="n"/>
      <c r="P67" s="8">
        <f>IF(OR(I67="",O67=""),"",IF(I67&gt;=O67,"Yes","No"))</f>
        <v/>
      </c>
      <c r="Q67" s="3" t="n"/>
      <c r="R67" s="4" t="n"/>
    </row>
    <row r="68" ht="30" customHeight="1">
      <c r="A68" s="28" t="n"/>
      <c r="B68" s="3" t="n"/>
      <c r="C68" s="4" t="n"/>
      <c r="D68" s="3" t="n"/>
      <c r="E68" s="3" t="n"/>
      <c r="F68" s="3" t="n"/>
      <c r="G68" s="29" t="n"/>
      <c r="H68" s="29" t="n"/>
      <c r="I68" s="30">
        <f>IF(COUNTA(G68:H68)=0,"",SUM(G68:H68))</f>
        <v/>
      </c>
      <c r="J68" s="29" t="n"/>
      <c r="K68" s="30">
        <f>IF(I68="","",I68-J68)</f>
        <v/>
      </c>
      <c r="L68" s="31">
        <f>IF(I68="","",IF(I68=0,0,K68/I68))</f>
        <v/>
      </c>
      <c r="M68" s="3" t="n"/>
      <c r="N68" s="30">
        <f>IF(I68="","",IF(M68="Yes",I68*15/115,0))</f>
        <v/>
      </c>
      <c r="O68" s="29" t="n"/>
      <c r="P68" s="8">
        <f>IF(OR(I68="",O68=""),"",IF(I68&gt;=O68,"Yes","No"))</f>
        <v/>
      </c>
      <c r="Q68" s="3" t="n"/>
      <c r="R68" s="4" t="n"/>
    </row>
    <row r="69" ht="30" customHeight="1">
      <c r="A69" s="28" t="n"/>
      <c r="B69" s="3" t="n"/>
      <c r="C69" s="4" t="n"/>
      <c r="D69" s="3" t="n"/>
      <c r="E69" s="3" t="n"/>
      <c r="F69" s="3" t="n"/>
      <c r="G69" s="29" t="n"/>
      <c r="H69" s="29" t="n"/>
      <c r="I69" s="30">
        <f>IF(COUNTA(G69:H69)=0,"",SUM(G69:H69))</f>
        <v/>
      </c>
      <c r="J69" s="29" t="n"/>
      <c r="K69" s="30">
        <f>IF(I69="","",I69-J69)</f>
        <v/>
      </c>
      <c r="L69" s="31">
        <f>IF(I69="","",IF(I69=0,0,K69/I69))</f>
        <v/>
      </c>
      <c r="M69" s="3" t="n"/>
      <c r="N69" s="30">
        <f>IF(I69="","",IF(M69="Yes",I69*15/115,0))</f>
        <v/>
      </c>
      <c r="O69" s="29" t="n"/>
      <c r="P69" s="8">
        <f>IF(OR(I69="",O69=""),"",IF(I69&gt;=O69,"Yes","No"))</f>
        <v/>
      </c>
      <c r="Q69" s="3" t="n"/>
      <c r="R69" s="4" t="n"/>
    </row>
    <row r="70" ht="30" customHeight="1">
      <c r="A70" s="28" t="n"/>
      <c r="B70" s="3" t="n"/>
      <c r="C70" s="4" t="n"/>
      <c r="D70" s="3" t="n"/>
      <c r="E70" s="3" t="n"/>
      <c r="F70" s="3" t="n"/>
      <c r="G70" s="29" t="n"/>
      <c r="H70" s="29" t="n"/>
      <c r="I70" s="30">
        <f>IF(COUNTA(G70:H70)=0,"",SUM(G70:H70))</f>
        <v/>
      </c>
      <c r="J70" s="29" t="n"/>
      <c r="K70" s="30">
        <f>IF(I70="","",I70-J70)</f>
        <v/>
      </c>
      <c r="L70" s="31">
        <f>IF(I70="","",IF(I70=0,0,K70/I70))</f>
        <v/>
      </c>
      <c r="M70" s="3" t="n"/>
      <c r="N70" s="30">
        <f>IF(I70="","",IF(M70="Yes",I70*15/115,0))</f>
        <v/>
      </c>
      <c r="O70" s="29" t="n"/>
      <c r="P70" s="8">
        <f>IF(OR(I70="",O70=""),"",IF(I70&gt;=O70,"Yes","No"))</f>
        <v/>
      </c>
      <c r="Q70" s="3" t="n"/>
      <c r="R70" s="4" t="n"/>
    </row>
    <row r="71" ht="30" customHeight="1">
      <c r="A71" s="28" t="n"/>
      <c r="B71" s="3" t="n"/>
      <c r="C71" s="4" t="n"/>
      <c r="D71" s="3" t="n"/>
      <c r="E71" s="3" t="n"/>
      <c r="F71" s="3" t="n"/>
      <c r="G71" s="29" t="n"/>
      <c r="H71" s="29" t="n"/>
      <c r="I71" s="30">
        <f>IF(COUNTA(G71:H71)=0,"",SUM(G71:H71))</f>
        <v/>
      </c>
      <c r="J71" s="29" t="n"/>
      <c r="K71" s="30">
        <f>IF(I71="","",I71-J71)</f>
        <v/>
      </c>
      <c r="L71" s="31">
        <f>IF(I71="","",IF(I71=0,0,K71/I71))</f>
        <v/>
      </c>
      <c r="M71" s="3" t="n"/>
      <c r="N71" s="30">
        <f>IF(I71="","",IF(M71="Yes",I71*15/115,0))</f>
        <v/>
      </c>
      <c r="O71" s="29" t="n"/>
      <c r="P71" s="8">
        <f>IF(OR(I71="",O71=""),"",IF(I71&gt;=O71,"Yes","No"))</f>
        <v/>
      </c>
      <c r="Q71" s="3" t="n"/>
      <c r="R71" s="4" t="n"/>
    </row>
    <row r="72" ht="30" customHeight="1">
      <c r="A72" s="28" t="n"/>
      <c r="B72" s="3" t="n"/>
      <c r="C72" s="4" t="n"/>
      <c r="D72" s="3" t="n"/>
      <c r="E72" s="3" t="n"/>
      <c r="F72" s="3" t="n"/>
      <c r="G72" s="29" t="n"/>
      <c r="H72" s="29" t="n"/>
      <c r="I72" s="30">
        <f>IF(COUNTA(G72:H72)=0,"",SUM(G72:H72))</f>
        <v/>
      </c>
      <c r="J72" s="29" t="n"/>
      <c r="K72" s="30">
        <f>IF(I72="","",I72-J72)</f>
        <v/>
      </c>
      <c r="L72" s="31">
        <f>IF(I72="","",IF(I72=0,0,K72/I72))</f>
        <v/>
      </c>
      <c r="M72" s="3" t="n"/>
      <c r="N72" s="30">
        <f>IF(I72="","",IF(M72="Yes",I72*15/115,0))</f>
        <v/>
      </c>
      <c r="O72" s="29" t="n"/>
      <c r="P72" s="8">
        <f>IF(OR(I72="",O72=""),"",IF(I72&gt;=O72,"Yes","No"))</f>
        <v/>
      </c>
      <c r="Q72" s="3" t="n"/>
      <c r="R72" s="4" t="n"/>
    </row>
    <row r="73" ht="30" customHeight="1">
      <c r="A73" s="28" t="n"/>
      <c r="B73" s="3" t="n"/>
      <c r="C73" s="4" t="n"/>
      <c r="D73" s="3" t="n"/>
      <c r="E73" s="3" t="n"/>
      <c r="F73" s="3" t="n"/>
      <c r="G73" s="29" t="n"/>
      <c r="H73" s="29" t="n"/>
      <c r="I73" s="30">
        <f>IF(COUNTA(G73:H73)=0,"",SUM(G73:H73))</f>
        <v/>
      </c>
      <c r="J73" s="29" t="n"/>
      <c r="K73" s="30">
        <f>IF(I73="","",I73-J73)</f>
        <v/>
      </c>
      <c r="L73" s="31">
        <f>IF(I73="","",IF(I73=0,0,K73/I73))</f>
        <v/>
      </c>
      <c r="M73" s="3" t="n"/>
      <c r="N73" s="30">
        <f>IF(I73="","",IF(M73="Yes",I73*15/115,0))</f>
        <v/>
      </c>
      <c r="O73" s="29" t="n"/>
      <c r="P73" s="8">
        <f>IF(OR(I73="",O73=""),"",IF(I73&gt;=O73,"Yes","No"))</f>
        <v/>
      </c>
      <c r="Q73" s="3" t="n"/>
      <c r="R73" s="4" t="n"/>
    </row>
    <row r="74" ht="30" customHeight="1">
      <c r="A74" s="28" t="n"/>
      <c r="B74" s="3" t="n"/>
      <c r="C74" s="4" t="n"/>
      <c r="D74" s="3" t="n"/>
      <c r="E74" s="3" t="n"/>
      <c r="F74" s="3" t="n"/>
      <c r="G74" s="29" t="n"/>
      <c r="H74" s="29" t="n"/>
      <c r="I74" s="30">
        <f>IF(COUNTA(G74:H74)=0,"",SUM(G74:H74))</f>
        <v/>
      </c>
      <c r="J74" s="29" t="n"/>
      <c r="K74" s="30">
        <f>IF(I74="","",I74-J74)</f>
        <v/>
      </c>
      <c r="L74" s="31">
        <f>IF(I74="","",IF(I74=0,0,K74/I74))</f>
        <v/>
      </c>
      <c r="M74" s="3" t="n"/>
      <c r="N74" s="30">
        <f>IF(I74="","",IF(M74="Yes",I74*15/115,0))</f>
        <v/>
      </c>
      <c r="O74" s="29" t="n"/>
      <c r="P74" s="8">
        <f>IF(OR(I74="",O74=""),"",IF(I74&gt;=O74,"Yes","No"))</f>
        <v/>
      </c>
      <c r="Q74" s="3" t="n"/>
      <c r="R74" s="4" t="n"/>
    </row>
    <row r="75" ht="30" customHeight="1">
      <c r="A75" s="28" t="n"/>
      <c r="B75" s="3" t="n"/>
      <c r="C75" s="4" t="n"/>
      <c r="D75" s="3" t="n"/>
      <c r="E75" s="3" t="n"/>
      <c r="F75" s="3" t="n"/>
      <c r="G75" s="29" t="n"/>
      <c r="H75" s="29" t="n"/>
      <c r="I75" s="30">
        <f>IF(COUNTA(G75:H75)=0,"",SUM(G75:H75))</f>
        <v/>
      </c>
      <c r="J75" s="29" t="n"/>
      <c r="K75" s="30">
        <f>IF(I75="","",I75-J75)</f>
        <v/>
      </c>
      <c r="L75" s="31">
        <f>IF(I75="","",IF(I75=0,0,K75/I75))</f>
        <v/>
      </c>
      <c r="M75" s="3" t="n"/>
      <c r="N75" s="30">
        <f>IF(I75="","",IF(M75="Yes",I75*15/115,0))</f>
        <v/>
      </c>
      <c r="O75" s="29" t="n"/>
      <c r="P75" s="8">
        <f>IF(OR(I75="",O75=""),"",IF(I75&gt;=O75,"Yes","No"))</f>
        <v/>
      </c>
      <c r="Q75" s="3" t="n"/>
      <c r="R75" s="4" t="n"/>
    </row>
    <row r="76" ht="30" customHeight="1">
      <c r="A76" s="28" t="n"/>
      <c r="B76" s="3" t="n"/>
      <c r="C76" s="4" t="n"/>
      <c r="D76" s="3" t="n"/>
      <c r="E76" s="3" t="n"/>
      <c r="F76" s="3" t="n"/>
      <c r="G76" s="29" t="n"/>
      <c r="H76" s="29" t="n"/>
      <c r="I76" s="30">
        <f>IF(COUNTA(G76:H76)=0,"",SUM(G76:H76))</f>
        <v/>
      </c>
      <c r="J76" s="29" t="n"/>
      <c r="K76" s="30">
        <f>IF(I76="","",I76-J76)</f>
        <v/>
      </c>
      <c r="L76" s="31">
        <f>IF(I76="","",IF(I76=0,0,K76/I76))</f>
        <v/>
      </c>
      <c r="M76" s="3" t="n"/>
      <c r="N76" s="30">
        <f>IF(I76="","",IF(M76="Yes",I76*15/115,0))</f>
        <v/>
      </c>
      <c r="O76" s="29" t="n"/>
      <c r="P76" s="8">
        <f>IF(OR(I76="",O76=""),"",IF(I76&gt;=O76,"Yes","No"))</f>
        <v/>
      </c>
      <c r="Q76" s="3" t="n"/>
      <c r="R76" s="4" t="n"/>
    </row>
    <row r="77" ht="30" customHeight="1">
      <c r="A77" s="28" t="n"/>
      <c r="B77" s="3" t="n"/>
      <c r="C77" s="4" t="n"/>
      <c r="D77" s="3" t="n"/>
      <c r="E77" s="3" t="n"/>
      <c r="F77" s="3" t="n"/>
      <c r="G77" s="29" t="n"/>
      <c r="H77" s="29" t="n"/>
      <c r="I77" s="30">
        <f>IF(COUNTA(G77:H77)=0,"",SUM(G77:H77))</f>
        <v/>
      </c>
      <c r="J77" s="29" t="n"/>
      <c r="K77" s="30">
        <f>IF(I77="","",I77-J77)</f>
        <v/>
      </c>
      <c r="L77" s="31">
        <f>IF(I77="","",IF(I77=0,0,K77/I77))</f>
        <v/>
      </c>
      <c r="M77" s="3" t="n"/>
      <c r="N77" s="30">
        <f>IF(I77="","",IF(M77="Yes",I77*15/115,0))</f>
        <v/>
      </c>
      <c r="O77" s="29" t="n"/>
      <c r="P77" s="8">
        <f>IF(OR(I77="",O77=""),"",IF(I77&gt;=O77,"Yes","No"))</f>
        <v/>
      </c>
      <c r="Q77" s="3" t="n"/>
      <c r="R77" s="4" t="n"/>
    </row>
    <row r="78" ht="30" customHeight="1">
      <c r="A78" s="28" t="n"/>
      <c r="B78" s="3" t="n"/>
      <c r="C78" s="4" t="n"/>
      <c r="D78" s="3" t="n"/>
      <c r="E78" s="3" t="n"/>
      <c r="F78" s="3" t="n"/>
      <c r="G78" s="29" t="n"/>
      <c r="H78" s="29" t="n"/>
      <c r="I78" s="30">
        <f>IF(COUNTA(G78:H78)=0,"",SUM(G78:H78))</f>
        <v/>
      </c>
      <c r="J78" s="29" t="n"/>
      <c r="K78" s="30">
        <f>IF(I78="","",I78-J78)</f>
        <v/>
      </c>
      <c r="L78" s="31">
        <f>IF(I78="","",IF(I78=0,0,K78/I78))</f>
        <v/>
      </c>
      <c r="M78" s="3" t="n"/>
      <c r="N78" s="30">
        <f>IF(I78="","",IF(M78="Yes",I78*15/115,0))</f>
        <v/>
      </c>
      <c r="O78" s="29" t="n"/>
      <c r="P78" s="8">
        <f>IF(OR(I78="",O78=""),"",IF(I78&gt;=O78,"Yes","No"))</f>
        <v/>
      </c>
      <c r="Q78" s="3" t="n"/>
      <c r="R78" s="4" t="n"/>
    </row>
    <row r="79" ht="30" customHeight="1">
      <c r="A79" s="28" t="n"/>
      <c r="B79" s="3" t="n"/>
      <c r="C79" s="4" t="n"/>
      <c r="D79" s="3" t="n"/>
      <c r="E79" s="3" t="n"/>
      <c r="F79" s="3" t="n"/>
      <c r="G79" s="29" t="n"/>
      <c r="H79" s="29" t="n"/>
      <c r="I79" s="30">
        <f>IF(COUNTA(G79:H79)=0,"",SUM(G79:H79))</f>
        <v/>
      </c>
      <c r="J79" s="29" t="n"/>
      <c r="K79" s="30">
        <f>IF(I79="","",I79-J79)</f>
        <v/>
      </c>
      <c r="L79" s="31">
        <f>IF(I79="","",IF(I79=0,0,K79/I79))</f>
        <v/>
      </c>
      <c r="M79" s="3" t="n"/>
      <c r="N79" s="30">
        <f>IF(I79="","",IF(M79="Yes",I79*15/115,0))</f>
        <v/>
      </c>
      <c r="O79" s="29" t="n"/>
      <c r="P79" s="8">
        <f>IF(OR(I79="",O79=""),"",IF(I79&gt;=O79,"Yes","No"))</f>
        <v/>
      </c>
      <c r="Q79" s="3" t="n"/>
      <c r="R79" s="4" t="n"/>
    </row>
    <row r="80" ht="30" customHeight="1">
      <c r="A80" s="28" t="n"/>
      <c r="B80" s="3" t="n"/>
      <c r="C80" s="4" t="n"/>
      <c r="D80" s="3" t="n"/>
      <c r="E80" s="3" t="n"/>
      <c r="F80" s="3" t="n"/>
      <c r="G80" s="29" t="n"/>
      <c r="H80" s="29" t="n"/>
      <c r="I80" s="30">
        <f>IF(COUNTA(G80:H80)=0,"",SUM(G80:H80))</f>
        <v/>
      </c>
      <c r="J80" s="29" t="n"/>
      <c r="K80" s="30">
        <f>IF(I80="","",I80-J80)</f>
        <v/>
      </c>
      <c r="L80" s="31">
        <f>IF(I80="","",IF(I80=0,0,K80/I80))</f>
        <v/>
      </c>
      <c r="M80" s="3" t="n"/>
      <c r="N80" s="30">
        <f>IF(I80="","",IF(M80="Yes",I80*15/115,0))</f>
        <v/>
      </c>
      <c r="O80" s="29" t="n"/>
      <c r="P80" s="8">
        <f>IF(OR(I80="",O80=""),"",IF(I80&gt;=O80,"Yes","No"))</f>
        <v/>
      </c>
      <c r="Q80" s="3" t="n"/>
      <c r="R80" s="4" t="n"/>
    </row>
    <row r="81" ht="30" customHeight="1">
      <c r="A81" s="28" t="n"/>
      <c r="B81" s="3" t="n"/>
      <c r="C81" s="4" t="n"/>
      <c r="D81" s="3" t="n"/>
      <c r="E81" s="3" t="n"/>
      <c r="F81" s="3" t="n"/>
      <c r="G81" s="29" t="n"/>
      <c r="H81" s="29" t="n"/>
      <c r="I81" s="30">
        <f>IF(COUNTA(G81:H81)=0,"",SUM(G81:H81))</f>
        <v/>
      </c>
      <c r="J81" s="29" t="n"/>
      <c r="K81" s="30">
        <f>IF(I81="","",I81-J81)</f>
        <v/>
      </c>
      <c r="L81" s="31">
        <f>IF(I81="","",IF(I81=0,0,K81/I81))</f>
        <v/>
      </c>
      <c r="M81" s="3" t="n"/>
      <c r="N81" s="30">
        <f>IF(I81="","",IF(M81="Yes",I81*15/115,0))</f>
        <v/>
      </c>
      <c r="O81" s="29" t="n"/>
      <c r="P81" s="8">
        <f>IF(OR(I81="",O81=""),"",IF(I81&gt;=O81,"Yes","No"))</f>
        <v/>
      </c>
      <c r="Q81" s="3" t="n"/>
      <c r="R81" s="4" t="n"/>
    </row>
    <row r="82" ht="30" customHeight="1">
      <c r="A82" s="28" t="n"/>
      <c r="B82" s="3" t="n"/>
      <c r="C82" s="4" t="n"/>
      <c r="D82" s="3" t="n"/>
      <c r="E82" s="3" t="n"/>
      <c r="F82" s="3" t="n"/>
      <c r="G82" s="29" t="n"/>
      <c r="H82" s="29" t="n"/>
      <c r="I82" s="30">
        <f>IF(COUNTA(G82:H82)=0,"",SUM(G82:H82))</f>
        <v/>
      </c>
      <c r="J82" s="29" t="n"/>
      <c r="K82" s="30">
        <f>IF(I82="","",I82-J82)</f>
        <v/>
      </c>
      <c r="L82" s="31">
        <f>IF(I82="","",IF(I82=0,0,K82/I82))</f>
        <v/>
      </c>
      <c r="M82" s="3" t="n"/>
      <c r="N82" s="30">
        <f>IF(I82="","",IF(M82="Yes",I82*15/115,0))</f>
        <v/>
      </c>
      <c r="O82" s="29" t="n"/>
      <c r="P82" s="8">
        <f>IF(OR(I82="",O82=""),"",IF(I82&gt;=O82,"Yes","No"))</f>
        <v/>
      </c>
      <c r="Q82" s="3" t="n"/>
      <c r="R82" s="4" t="n"/>
    </row>
    <row r="83" ht="30" customHeight="1">
      <c r="A83" s="28" t="n"/>
      <c r="B83" s="3" t="n"/>
      <c r="C83" s="4" t="n"/>
      <c r="D83" s="3" t="n"/>
      <c r="E83" s="3" t="n"/>
      <c r="F83" s="3" t="n"/>
      <c r="G83" s="29" t="n"/>
      <c r="H83" s="29" t="n"/>
      <c r="I83" s="30">
        <f>IF(COUNTA(G83:H83)=0,"",SUM(G83:H83))</f>
        <v/>
      </c>
      <c r="J83" s="29" t="n"/>
      <c r="K83" s="30">
        <f>IF(I83="","",I83-J83)</f>
        <v/>
      </c>
      <c r="L83" s="31">
        <f>IF(I83="","",IF(I83=0,0,K83/I83))</f>
        <v/>
      </c>
      <c r="M83" s="3" t="n"/>
      <c r="N83" s="30">
        <f>IF(I83="","",IF(M83="Yes",I83*15/115,0))</f>
        <v/>
      </c>
      <c r="O83" s="29" t="n"/>
      <c r="P83" s="8">
        <f>IF(OR(I83="",O83=""),"",IF(I83&gt;=O83,"Yes","No"))</f>
        <v/>
      </c>
      <c r="Q83" s="3" t="n"/>
      <c r="R83" s="4" t="n"/>
    </row>
    <row r="84" ht="30" customHeight="1">
      <c r="A84" s="28" t="n"/>
      <c r="B84" s="3" t="n"/>
      <c r="C84" s="4" t="n"/>
      <c r="D84" s="3" t="n"/>
      <c r="E84" s="3" t="n"/>
      <c r="F84" s="3" t="n"/>
      <c r="G84" s="29" t="n"/>
      <c r="H84" s="29" t="n"/>
      <c r="I84" s="30">
        <f>IF(COUNTA(G84:H84)=0,"",SUM(G84:H84))</f>
        <v/>
      </c>
      <c r="J84" s="29" t="n"/>
      <c r="K84" s="30">
        <f>IF(I84="","",I84-J84)</f>
        <v/>
      </c>
      <c r="L84" s="31">
        <f>IF(I84="","",IF(I84=0,0,K84/I84))</f>
        <v/>
      </c>
      <c r="M84" s="3" t="n"/>
      <c r="N84" s="30">
        <f>IF(I84="","",IF(M84="Yes",I84*15/115,0))</f>
        <v/>
      </c>
      <c r="O84" s="29" t="n"/>
      <c r="P84" s="8">
        <f>IF(OR(I84="",O84=""),"",IF(I84&gt;=O84,"Yes","No"))</f>
        <v/>
      </c>
      <c r="Q84" s="3" t="n"/>
      <c r="R84" s="4" t="n"/>
    </row>
    <row r="85" ht="30" customHeight="1">
      <c r="A85" s="28" t="n"/>
      <c r="B85" s="3" t="n"/>
      <c r="C85" s="4" t="n"/>
      <c r="D85" s="3" t="n"/>
      <c r="E85" s="3" t="n"/>
      <c r="F85" s="3" t="n"/>
      <c r="G85" s="29" t="n"/>
      <c r="H85" s="29" t="n"/>
      <c r="I85" s="30">
        <f>IF(COUNTA(G85:H85)=0,"",SUM(G85:H85))</f>
        <v/>
      </c>
      <c r="J85" s="29" t="n"/>
      <c r="K85" s="30">
        <f>IF(I85="","",I85-J85)</f>
        <v/>
      </c>
      <c r="L85" s="31">
        <f>IF(I85="","",IF(I85=0,0,K85/I85))</f>
        <v/>
      </c>
      <c r="M85" s="3" t="n"/>
      <c r="N85" s="30">
        <f>IF(I85="","",IF(M85="Yes",I85*15/115,0))</f>
        <v/>
      </c>
      <c r="O85" s="29" t="n"/>
      <c r="P85" s="8">
        <f>IF(OR(I85="",O85=""),"",IF(I85&gt;=O85,"Yes","No"))</f>
        <v/>
      </c>
      <c r="Q85" s="3" t="n"/>
      <c r="R85" s="4" t="n"/>
    </row>
    <row r="86" ht="30" customHeight="1">
      <c r="A86" s="28" t="n"/>
      <c r="B86" s="3" t="n"/>
      <c r="C86" s="4" t="n"/>
      <c r="D86" s="3" t="n"/>
      <c r="E86" s="3" t="n"/>
      <c r="F86" s="3" t="n"/>
      <c r="G86" s="29" t="n"/>
      <c r="H86" s="29" t="n"/>
      <c r="I86" s="30">
        <f>IF(COUNTA(G86:H86)=0,"",SUM(G86:H86))</f>
        <v/>
      </c>
      <c r="J86" s="29" t="n"/>
      <c r="K86" s="30">
        <f>IF(I86="","",I86-J86)</f>
        <v/>
      </c>
      <c r="L86" s="31">
        <f>IF(I86="","",IF(I86=0,0,K86/I86))</f>
        <v/>
      </c>
      <c r="M86" s="3" t="n"/>
      <c r="N86" s="30">
        <f>IF(I86="","",IF(M86="Yes",I86*15/115,0))</f>
        <v/>
      </c>
      <c r="O86" s="29" t="n"/>
      <c r="P86" s="8">
        <f>IF(OR(I86="",O86=""),"",IF(I86&gt;=O86,"Yes","No"))</f>
        <v/>
      </c>
      <c r="Q86" s="3" t="n"/>
      <c r="R86" s="4" t="n"/>
    </row>
    <row r="87" ht="30" customHeight="1">
      <c r="A87" s="28" t="n"/>
      <c r="B87" s="3" t="n"/>
      <c r="C87" s="4" t="n"/>
      <c r="D87" s="3" t="n"/>
      <c r="E87" s="3" t="n"/>
      <c r="F87" s="3" t="n"/>
      <c r="G87" s="29" t="n"/>
      <c r="H87" s="29" t="n"/>
      <c r="I87" s="30">
        <f>IF(COUNTA(G87:H87)=0,"",SUM(G87:H87))</f>
        <v/>
      </c>
      <c r="J87" s="29" t="n"/>
      <c r="K87" s="30">
        <f>IF(I87="","",I87-J87)</f>
        <v/>
      </c>
      <c r="L87" s="31">
        <f>IF(I87="","",IF(I87=0,0,K87/I87))</f>
        <v/>
      </c>
      <c r="M87" s="3" t="n"/>
      <c r="N87" s="30">
        <f>IF(I87="","",IF(M87="Yes",I87*15/115,0))</f>
        <v/>
      </c>
      <c r="O87" s="29" t="n"/>
      <c r="P87" s="8">
        <f>IF(OR(I87="",O87=""),"",IF(I87&gt;=O87,"Yes","No"))</f>
        <v/>
      </c>
      <c r="Q87" s="3" t="n"/>
      <c r="R87" s="4" t="n"/>
    </row>
    <row r="88" ht="30" customHeight="1">
      <c r="A88" s="28" t="n"/>
      <c r="B88" s="3" t="n"/>
      <c r="C88" s="4" t="n"/>
      <c r="D88" s="3" t="n"/>
      <c r="E88" s="3" t="n"/>
      <c r="F88" s="3" t="n"/>
      <c r="G88" s="29" t="n"/>
      <c r="H88" s="29" t="n"/>
      <c r="I88" s="30">
        <f>IF(COUNTA(G88:H88)=0,"",SUM(G88:H88))</f>
        <v/>
      </c>
      <c r="J88" s="29" t="n"/>
      <c r="K88" s="30">
        <f>IF(I88="","",I88-J88)</f>
        <v/>
      </c>
      <c r="L88" s="31">
        <f>IF(I88="","",IF(I88=0,0,K88/I88))</f>
        <v/>
      </c>
      <c r="M88" s="3" t="n"/>
      <c r="N88" s="30">
        <f>IF(I88="","",IF(M88="Yes",I88*15/115,0))</f>
        <v/>
      </c>
      <c r="O88" s="29" t="n"/>
      <c r="P88" s="8">
        <f>IF(OR(I88="",O88=""),"",IF(I88&gt;=O88,"Yes","No"))</f>
        <v/>
      </c>
      <c r="Q88" s="3" t="n"/>
      <c r="R88" s="4" t="n"/>
    </row>
    <row r="89" ht="30" customHeight="1">
      <c r="A89" s="28" t="n"/>
      <c r="B89" s="3" t="n"/>
      <c r="C89" s="4" t="n"/>
      <c r="D89" s="3" t="n"/>
      <c r="E89" s="3" t="n"/>
      <c r="F89" s="3" t="n"/>
      <c r="G89" s="29" t="n"/>
      <c r="H89" s="29" t="n"/>
      <c r="I89" s="30">
        <f>IF(COUNTA(G89:H89)=0,"",SUM(G89:H89))</f>
        <v/>
      </c>
      <c r="J89" s="29" t="n"/>
      <c r="K89" s="30">
        <f>IF(I89="","",I89-J89)</f>
        <v/>
      </c>
      <c r="L89" s="31">
        <f>IF(I89="","",IF(I89=0,0,K89/I89))</f>
        <v/>
      </c>
      <c r="M89" s="3" t="n"/>
      <c r="N89" s="30">
        <f>IF(I89="","",IF(M89="Yes",I89*15/115,0))</f>
        <v/>
      </c>
      <c r="O89" s="29" t="n"/>
      <c r="P89" s="8">
        <f>IF(OR(I89="",O89=""),"",IF(I89&gt;=O89,"Yes","No"))</f>
        <v/>
      </c>
      <c r="Q89" s="3" t="n"/>
      <c r="R89" s="4" t="n"/>
    </row>
    <row r="90" ht="30" customHeight="1">
      <c r="A90" s="28" t="n"/>
      <c r="B90" s="3" t="n"/>
      <c r="C90" s="4" t="n"/>
      <c r="D90" s="3" t="n"/>
      <c r="E90" s="3" t="n"/>
      <c r="F90" s="3" t="n"/>
      <c r="G90" s="29" t="n"/>
      <c r="H90" s="29" t="n"/>
      <c r="I90" s="30">
        <f>IF(COUNTA(G90:H90)=0,"",SUM(G90:H90))</f>
        <v/>
      </c>
      <c r="J90" s="29" t="n"/>
      <c r="K90" s="30">
        <f>IF(I90="","",I90-J90)</f>
        <v/>
      </c>
      <c r="L90" s="31">
        <f>IF(I90="","",IF(I90=0,0,K90/I90))</f>
        <v/>
      </c>
      <c r="M90" s="3" t="n"/>
      <c r="N90" s="30">
        <f>IF(I90="","",IF(M90="Yes",I90*15/115,0))</f>
        <v/>
      </c>
      <c r="O90" s="29" t="n"/>
      <c r="P90" s="8">
        <f>IF(OR(I90="",O90=""),"",IF(I90&gt;=O90,"Yes","No"))</f>
        <v/>
      </c>
      <c r="Q90" s="3" t="n"/>
      <c r="R90" s="4" t="n"/>
    </row>
    <row r="91" ht="30" customHeight="1">
      <c r="A91" s="28" t="n"/>
      <c r="B91" s="3" t="n"/>
      <c r="C91" s="4" t="n"/>
      <c r="D91" s="3" t="n"/>
      <c r="E91" s="3" t="n"/>
      <c r="F91" s="3" t="n"/>
      <c r="G91" s="29" t="n"/>
      <c r="H91" s="29" t="n"/>
      <c r="I91" s="30">
        <f>IF(COUNTA(G91:H91)=0,"",SUM(G91:H91))</f>
        <v/>
      </c>
      <c r="J91" s="29" t="n"/>
      <c r="K91" s="30">
        <f>IF(I91="","",I91-J91)</f>
        <v/>
      </c>
      <c r="L91" s="31">
        <f>IF(I91="","",IF(I91=0,0,K91/I91))</f>
        <v/>
      </c>
      <c r="M91" s="3" t="n"/>
      <c r="N91" s="30">
        <f>IF(I91="","",IF(M91="Yes",I91*15/115,0))</f>
        <v/>
      </c>
      <c r="O91" s="29" t="n"/>
      <c r="P91" s="8">
        <f>IF(OR(I91="",O91=""),"",IF(I91&gt;=O91,"Yes","No"))</f>
        <v/>
      </c>
      <c r="Q91" s="3" t="n"/>
      <c r="R91" s="4" t="n"/>
    </row>
    <row r="92" ht="30" customHeight="1">
      <c r="A92" s="28" t="n"/>
      <c r="B92" s="3" t="n"/>
      <c r="C92" s="4" t="n"/>
      <c r="D92" s="3" t="n"/>
      <c r="E92" s="3" t="n"/>
      <c r="F92" s="3" t="n"/>
      <c r="G92" s="29" t="n"/>
      <c r="H92" s="29" t="n"/>
      <c r="I92" s="30">
        <f>IF(COUNTA(G92:H92)=0,"",SUM(G92:H92))</f>
        <v/>
      </c>
      <c r="J92" s="29" t="n"/>
      <c r="K92" s="30">
        <f>IF(I92="","",I92-J92)</f>
        <v/>
      </c>
      <c r="L92" s="31">
        <f>IF(I92="","",IF(I92=0,0,K92/I92))</f>
        <v/>
      </c>
      <c r="M92" s="3" t="n"/>
      <c r="N92" s="30">
        <f>IF(I92="","",IF(M92="Yes",I92*15/115,0))</f>
        <v/>
      </c>
      <c r="O92" s="29" t="n"/>
      <c r="P92" s="8">
        <f>IF(OR(I92="",O92=""),"",IF(I92&gt;=O92,"Yes","No"))</f>
        <v/>
      </c>
      <c r="Q92" s="3" t="n"/>
      <c r="R92" s="4" t="n"/>
    </row>
    <row r="93" ht="30" customHeight="1">
      <c r="A93" s="28" t="n"/>
      <c r="B93" s="3" t="n"/>
      <c r="C93" s="4" t="n"/>
      <c r="D93" s="3" t="n"/>
      <c r="E93" s="3" t="n"/>
      <c r="F93" s="3" t="n"/>
      <c r="G93" s="29" t="n"/>
      <c r="H93" s="29" t="n"/>
      <c r="I93" s="30">
        <f>IF(COUNTA(G93:H93)=0,"",SUM(G93:H93))</f>
        <v/>
      </c>
      <c r="J93" s="29" t="n"/>
      <c r="K93" s="30">
        <f>IF(I93="","",I93-J93)</f>
        <v/>
      </c>
      <c r="L93" s="31">
        <f>IF(I93="","",IF(I93=0,0,K93/I93))</f>
        <v/>
      </c>
      <c r="M93" s="3" t="n"/>
      <c r="N93" s="30">
        <f>IF(I93="","",IF(M93="Yes",I93*15/115,0))</f>
        <v/>
      </c>
      <c r="O93" s="29" t="n"/>
      <c r="P93" s="8">
        <f>IF(OR(I93="",O93=""),"",IF(I93&gt;=O93,"Yes","No"))</f>
        <v/>
      </c>
      <c r="Q93" s="3" t="n"/>
      <c r="R93" s="4" t="n"/>
    </row>
    <row r="94" ht="30" customHeight="1">
      <c r="A94" s="28" t="n"/>
      <c r="B94" s="3" t="n"/>
      <c r="C94" s="4" t="n"/>
      <c r="D94" s="3" t="n"/>
      <c r="E94" s="3" t="n"/>
      <c r="F94" s="3" t="n"/>
      <c r="G94" s="29" t="n"/>
      <c r="H94" s="29" t="n"/>
      <c r="I94" s="30">
        <f>IF(COUNTA(G94:H94)=0,"",SUM(G94:H94))</f>
        <v/>
      </c>
      <c r="J94" s="29" t="n"/>
      <c r="K94" s="30">
        <f>IF(I94="","",I94-J94)</f>
        <v/>
      </c>
      <c r="L94" s="31">
        <f>IF(I94="","",IF(I94=0,0,K94/I94))</f>
        <v/>
      </c>
      <c r="M94" s="3" t="n"/>
      <c r="N94" s="30">
        <f>IF(I94="","",IF(M94="Yes",I94*15/115,0))</f>
        <v/>
      </c>
      <c r="O94" s="29" t="n"/>
      <c r="P94" s="8">
        <f>IF(OR(I94="",O94=""),"",IF(I94&gt;=O94,"Yes","No"))</f>
        <v/>
      </c>
      <c r="Q94" s="3" t="n"/>
      <c r="R94" s="4" t="n"/>
    </row>
    <row r="95" ht="30" customHeight="1">
      <c r="A95" s="28" t="n"/>
      <c r="B95" s="3" t="n"/>
      <c r="C95" s="4" t="n"/>
      <c r="D95" s="3" t="n"/>
      <c r="E95" s="3" t="n"/>
      <c r="F95" s="3" t="n"/>
      <c r="G95" s="29" t="n"/>
      <c r="H95" s="29" t="n"/>
      <c r="I95" s="30">
        <f>IF(COUNTA(G95:H95)=0,"",SUM(G95:H95))</f>
        <v/>
      </c>
      <c r="J95" s="29" t="n"/>
      <c r="K95" s="30">
        <f>IF(I95="","",I95-J95)</f>
        <v/>
      </c>
      <c r="L95" s="31">
        <f>IF(I95="","",IF(I95=0,0,K95/I95))</f>
        <v/>
      </c>
      <c r="M95" s="3" t="n"/>
      <c r="N95" s="30">
        <f>IF(I95="","",IF(M95="Yes",I95*15/115,0))</f>
        <v/>
      </c>
      <c r="O95" s="29" t="n"/>
      <c r="P95" s="8">
        <f>IF(OR(I95="",O95=""),"",IF(I95&gt;=O95,"Yes","No"))</f>
        <v/>
      </c>
      <c r="Q95" s="3" t="n"/>
      <c r="R95" s="4" t="n"/>
    </row>
    <row r="96" ht="30" customHeight="1">
      <c r="A96" s="28" t="n"/>
      <c r="B96" s="3" t="n"/>
      <c r="C96" s="4" t="n"/>
      <c r="D96" s="3" t="n"/>
      <c r="E96" s="3" t="n"/>
      <c r="F96" s="3" t="n"/>
      <c r="G96" s="29" t="n"/>
      <c r="H96" s="29" t="n"/>
      <c r="I96" s="30">
        <f>IF(COUNTA(G96:H96)=0,"",SUM(G96:H96))</f>
        <v/>
      </c>
      <c r="J96" s="29" t="n"/>
      <c r="K96" s="30">
        <f>IF(I96="","",I96-J96)</f>
        <v/>
      </c>
      <c r="L96" s="31">
        <f>IF(I96="","",IF(I96=0,0,K96/I96))</f>
        <v/>
      </c>
      <c r="M96" s="3" t="n"/>
      <c r="N96" s="30">
        <f>IF(I96="","",IF(M96="Yes",I96*15/115,0))</f>
        <v/>
      </c>
      <c r="O96" s="29" t="n"/>
      <c r="P96" s="8">
        <f>IF(OR(I96="",O96=""),"",IF(I96&gt;=O96,"Yes","No"))</f>
        <v/>
      </c>
      <c r="Q96" s="3" t="n"/>
      <c r="R96" s="4" t="n"/>
    </row>
    <row r="97" ht="30" customHeight="1">
      <c r="A97" s="28" t="n"/>
      <c r="B97" s="3" t="n"/>
      <c r="C97" s="4" t="n"/>
      <c r="D97" s="3" t="n"/>
      <c r="E97" s="3" t="n"/>
      <c r="F97" s="3" t="n"/>
      <c r="G97" s="29" t="n"/>
      <c r="H97" s="29" t="n"/>
      <c r="I97" s="30">
        <f>IF(COUNTA(G97:H97)=0,"",SUM(G97:H97))</f>
        <v/>
      </c>
      <c r="J97" s="29" t="n"/>
      <c r="K97" s="30">
        <f>IF(I97="","",I97-J97)</f>
        <v/>
      </c>
      <c r="L97" s="31">
        <f>IF(I97="","",IF(I97=0,0,K97/I97))</f>
        <v/>
      </c>
      <c r="M97" s="3" t="n"/>
      <c r="N97" s="30">
        <f>IF(I97="","",IF(M97="Yes",I97*15/115,0))</f>
        <v/>
      </c>
      <c r="O97" s="29" t="n"/>
      <c r="P97" s="8">
        <f>IF(OR(I97="",O97=""),"",IF(I97&gt;=O97,"Yes","No"))</f>
        <v/>
      </c>
      <c r="Q97" s="3" t="n"/>
      <c r="R97" s="4" t="n"/>
    </row>
    <row r="98" ht="30" customHeight="1">
      <c r="A98" s="28" t="n"/>
      <c r="B98" s="3" t="n"/>
      <c r="C98" s="4" t="n"/>
      <c r="D98" s="3" t="n"/>
      <c r="E98" s="3" t="n"/>
      <c r="F98" s="3" t="n"/>
      <c r="G98" s="29" t="n"/>
      <c r="H98" s="29" t="n"/>
      <c r="I98" s="30">
        <f>IF(COUNTA(G98:H98)=0,"",SUM(G98:H98))</f>
        <v/>
      </c>
      <c r="J98" s="29" t="n"/>
      <c r="K98" s="30">
        <f>IF(I98="","",I98-J98)</f>
        <v/>
      </c>
      <c r="L98" s="31">
        <f>IF(I98="","",IF(I98=0,0,K98/I98))</f>
        <v/>
      </c>
      <c r="M98" s="3" t="n"/>
      <c r="N98" s="30">
        <f>IF(I98="","",IF(M98="Yes",I98*15/115,0))</f>
        <v/>
      </c>
      <c r="O98" s="29" t="n"/>
      <c r="P98" s="8">
        <f>IF(OR(I98="",O98=""),"",IF(I98&gt;=O98,"Yes","No"))</f>
        <v/>
      </c>
      <c r="Q98" s="3" t="n"/>
      <c r="R98" s="4" t="n"/>
    </row>
    <row r="99" ht="30" customHeight="1">
      <c r="A99" s="28" t="n"/>
      <c r="B99" s="3" t="n"/>
      <c r="C99" s="4" t="n"/>
      <c r="D99" s="3" t="n"/>
      <c r="E99" s="3" t="n"/>
      <c r="F99" s="3" t="n"/>
      <c r="G99" s="29" t="n"/>
      <c r="H99" s="29" t="n"/>
      <c r="I99" s="30">
        <f>IF(COUNTA(G99:H99)=0,"",SUM(G99:H99))</f>
        <v/>
      </c>
      <c r="J99" s="29" t="n"/>
      <c r="K99" s="30">
        <f>IF(I99="","",I99-J99)</f>
        <v/>
      </c>
      <c r="L99" s="31">
        <f>IF(I99="","",IF(I99=0,0,K99/I99))</f>
        <v/>
      </c>
      <c r="M99" s="3" t="n"/>
      <c r="N99" s="30">
        <f>IF(I99="","",IF(M99="Yes",I99*15/115,0))</f>
        <v/>
      </c>
      <c r="O99" s="29" t="n"/>
      <c r="P99" s="8">
        <f>IF(OR(I99="",O99=""),"",IF(I99&gt;=O99,"Yes","No"))</f>
        <v/>
      </c>
      <c r="Q99" s="3" t="n"/>
      <c r="R99" s="4" t="n"/>
    </row>
    <row r="100" ht="30" customHeight="1">
      <c r="A100" s="28" t="n"/>
      <c r="B100" s="3" t="n"/>
      <c r="C100" s="4" t="n"/>
      <c r="D100" s="3" t="n"/>
      <c r="E100" s="3" t="n"/>
      <c r="F100" s="3" t="n"/>
      <c r="G100" s="29" t="n"/>
      <c r="H100" s="29" t="n"/>
      <c r="I100" s="30">
        <f>IF(COUNTA(G100:H100)=0,"",SUM(G100:H100))</f>
        <v/>
      </c>
      <c r="J100" s="29" t="n"/>
      <c r="K100" s="30">
        <f>IF(I100="","",I100-J100)</f>
        <v/>
      </c>
      <c r="L100" s="31">
        <f>IF(I100="","",IF(I100=0,0,K100/I100))</f>
        <v/>
      </c>
      <c r="M100" s="3" t="n"/>
      <c r="N100" s="30">
        <f>IF(I100="","",IF(M100="Yes",I100*15/115,0))</f>
        <v/>
      </c>
      <c r="O100" s="29" t="n"/>
      <c r="P100" s="8">
        <f>IF(OR(I100="",O100=""),"",IF(I100&gt;=O100,"Yes","No"))</f>
        <v/>
      </c>
      <c r="Q100" s="3" t="n"/>
      <c r="R100" s="4" t="n"/>
    </row>
    <row r="101" ht="30" customHeight="1">
      <c r="A101" s="28" t="n"/>
      <c r="B101" s="3" t="n"/>
      <c r="C101" s="4" t="n"/>
      <c r="D101" s="3" t="n"/>
      <c r="E101" s="3" t="n"/>
      <c r="F101" s="3" t="n"/>
      <c r="G101" s="29" t="n"/>
      <c r="H101" s="29" t="n"/>
      <c r="I101" s="30">
        <f>IF(COUNTA(G101:H101)=0,"",SUM(G101:H101))</f>
        <v/>
      </c>
      <c r="J101" s="29" t="n"/>
      <c r="K101" s="30">
        <f>IF(I101="","",I101-J101)</f>
        <v/>
      </c>
      <c r="L101" s="31">
        <f>IF(I101="","",IF(I101=0,0,K101/I101))</f>
        <v/>
      </c>
      <c r="M101" s="3" t="n"/>
      <c r="N101" s="30">
        <f>IF(I101="","",IF(M101="Yes",I101*15/115,0))</f>
        <v/>
      </c>
      <c r="O101" s="29" t="n"/>
      <c r="P101" s="8">
        <f>IF(OR(I101="",O101=""),"",IF(I101&gt;=O101,"Yes","No"))</f>
        <v/>
      </c>
      <c r="Q101" s="3" t="n"/>
      <c r="R101" s="4" t="n"/>
    </row>
  </sheetData>
  <autoFilter ref="A1:R101"/>
  <conditionalFormatting sqref="K2:K1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L2:L101">
    <cfRule type="expression" priority="3" dxfId="2">
      <formula>AND($L2&lt;0.3,$L2&lt;&gt;"")</formula>
    </cfRule>
  </conditionalFormatting>
  <conditionalFormatting sqref="P2:P101">
    <cfRule type="expression" priority="4" dxfId="1">
      <formula>$P2="No"</formula>
    </cfRule>
  </conditionalFormatting>
  <dataValidations count="4">
    <dataValidation sqref="A2:A101" showErrorMessage="1" showInputMessage="1" allowBlank="1" type="date" operator="between">
      <formula1>DATE(2020,1,1)</formula1>
      <formula2>DATE(2100,12,31)</formula2>
    </dataValidation>
    <dataValidation sqref="D2:D101" showErrorMessage="1" showInputMessage="1" allowBlank="1" type="list">
      <formula1>"Food,Retail,Entertainment,Crafts"</formula1>
    </dataValidation>
    <dataValidation sqref="M2:M101" showErrorMessage="1" showInputMessage="1" allowBlank="1" type="list">
      <formula1>"Yes,No"</formula1>
    </dataValidation>
    <dataValidation sqref="Q2:Q101" showErrorMessage="1" showInputMessage="1" allowBlank="1" type="list">
      <formula1>"Cash,EFTPOS,Online,Mixed"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4" customWidth="1" min="3" max="3"/>
    <col width="27" customWidth="1" min="4" max="4"/>
    <col width="18" customWidth="1" min="5" max="5"/>
    <col width="20" customWidth="1" min="6" max="6"/>
    <col width="18" customWidth="1" min="7" max="7"/>
    <col width="3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 ht="30" customHeight="1">
      <c r="A1" s="9" t="inlineStr">
        <is>
          <t>School Gala Day Stall Takings Dashboard</t>
        </is>
      </c>
    </row>
    <row r="2">
      <c r="A2" s="10" t="inlineStr">
        <is>
          <t>Gala date</t>
        </is>
      </c>
      <c r="B2" s="32">
        <f>'Stall Takings'!$A$2</f>
        <v/>
      </c>
    </row>
    <row r="3"/>
    <row r="4" ht="24" customHeight="1">
      <c r="A4" s="12" t="inlineStr">
        <is>
          <t>Total revenue</t>
        </is>
      </c>
      <c r="B4" s="33">
        <f>SUM('Stall Takings'!$I$2:$I$101)</f>
        <v/>
      </c>
      <c r="D4" s="12" t="inlineStr">
        <is>
          <t>Number of stalls</t>
        </is>
      </c>
      <c r="E4" s="14">
        <f>COUNTIF('Stall Takings'!$B$2:$B$101,"&lt;&gt;")</f>
        <v/>
      </c>
    </row>
    <row r="5" ht="24" customHeight="1">
      <c r="A5" s="12" t="inlineStr">
        <is>
          <t>Total direct costs</t>
        </is>
      </c>
      <c r="B5" s="33">
        <f>SUM('Stall Takings'!$J$2:$J$101)</f>
        <v/>
      </c>
      <c r="D5" s="12" t="inlineStr">
        <is>
          <t>Targets achieved</t>
        </is>
      </c>
      <c r="E5" s="14">
        <f>COUNTIF('Stall Takings'!$P$2:$P$101,"Yes")</f>
        <v/>
      </c>
    </row>
    <row r="6" ht="24" customHeight="1">
      <c r="A6" s="12" t="inlineStr">
        <is>
          <t>Total net profit</t>
        </is>
      </c>
      <c r="B6" s="33">
        <f>SUM('Stall Takings'!$K$2:$K$101)</f>
        <v/>
      </c>
      <c r="D6" s="12" t="inlineStr">
        <is>
          <t>Average stall revenue</t>
        </is>
      </c>
      <c r="E6" s="33">
        <f>IFERROR(AVERAGE('Stall Takings'!$I$2:$I$101),0)</f>
        <v/>
      </c>
    </row>
    <row r="7" ht="24" customHeight="1">
      <c r="A7" s="12" t="inlineStr">
        <is>
          <t>Overall profit margin</t>
        </is>
      </c>
      <c r="B7" s="34">
        <f>IF(B4=0,0,B6/B4)</f>
        <v/>
      </c>
      <c r="D7" s="12" t="inlineStr">
        <is>
          <t>Total estimated GST component</t>
        </is>
      </c>
      <c r="E7" s="33">
        <f>SUM('Stall Takings'!$N$2:$N$101)</f>
        <v/>
      </c>
    </row>
    <row r="8"/>
    <row r="9"/>
    <row r="10"/>
    <row r="11"/>
    <row r="12" ht="22" customHeight="1">
      <c r="A12" s="12" t="inlineStr">
        <is>
          <t>Category Summary</t>
        </is>
      </c>
      <c r="B12" s="35" t="n"/>
      <c r="C12" s="35" t="n"/>
      <c r="D12" s="36" t="n"/>
      <c r="F12" s="12" t="inlineStr">
        <is>
          <t>Target Results</t>
        </is>
      </c>
      <c r="G12" s="36" t="n"/>
    </row>
    <row r="13" ht="22" customHeight="1">
      <c r="A13" s="1" t="inlineStr">
        <is>
          <t>Category</t>
        </is>
      </c>
      <c r="B13" s="1" t="inlineStr">
        <is>
          <t>Stall Count</t>
        </is>
      </c>
      <c r="C13" s="1" t="inlineStr">
        <is>
          <t>Total Revenue</t>
        </is>
      </c>
      <c r="D13" s="1" t="inlineStr">
        <is>
          <t>Total Net Profit</t>
        </is>
      </c>
      <c r="F13" s="1" t="inlineStr">
        <is>
          <t>Result</t>
        </is>
      </c>
      <c r="G13" s="1" t="inlineStr">
        <is>
          <t>Number of Stalls</t>
        </is>
      </c>
    </row>
    <row r="14" ht="22" customHeight="1">
      <c r="A14" s="16" t="inlineStr">
        <is>
          <t>Food</t>
        </is>
      </c>
      <c r="B14" s="17">
        <f>COUNTIF('Stall Takings'!$D$2:$D$101,A14)</f>
        <v/>
      </c>
      <c r="C14" s="37">
        <f>SUMIF('Stall Takings'!$D$2:$D$101,A14,'Stall Takings'!$I$2:$I$101)</f>
        <v/>
      </c>
      <c r="D14" s="37">
        <f>SUMIF('Stall Takings'!$D$2:$D$101,A14,'Stall Takings'!$K$2:$K$101)</f>
        <v/>
      </c>
      <c r="F14" s="16" t="inlineStr">
        <is>
          <t>Achieved</t>
        </is>
      </c>
      <c r="G14" s="17">
        <f>COUNTIF('Stall Takings'!$P$2:$P$101,"Yes")</f>
        <v/>
      </c>
    </row>
    <row r="15" ht="22" customHeight="1">
      <c r="A15" s="19" t="inlineStr">
        <is>
          <t>Retail</t>
        </is>
      </c>
      <c r="B15" s="20">
        <f>COUNTIF('Stall Takings'!$D$2:$D$101,A15)</f>
        <v/>
      </c>
      <c r="C15" s="38">
        <f>SUMIF('Stall Takings'!$D$2:$D$101,A15,'Stall Takings'!$I$2:$I$101)</f>
        <v/>
      </c>
      <c r="D15" s="38">
        <f>SUMIF('Stall Takings'!$D$2:$D$101,A15,'Stall Takings'!$K$2:$K$101)</f>
        <v/>
      </c>
      <c r="F15" s="19" t="inlineStr">
        <is>
          <t>Not achieved</t>
        </is>
      </c>
      <c r="G15" s="20">
        <f>COUNTIF('Stall Takings'!$P$2:$P$101,"No")</f>
        <v/>
      </c>
    </row>
    <row r="16" ht="22" customHeight="1">
      <c r="A16" s="16" t="inlineStr">
        <is>
          <t>Entertainment</t>
        </is>
      </c>
      <c r="B16" s="17">
        <f>COUNTIF('Stall Takings'!$D$2:$D$101,A16)</f>
        <v/>
      </c>
      <c r="C16" s="37">
        <f>SUMIF('Stall Takings'!$D$2:$D$101,A16,'Stall Takings'!$I$2:$I$101)</f>
        <v/>
      </c>
      <c r="D16" s="37">
        <f>SUMIF('Stall Takings'!$D$2:$D$101,A16,'Stall Takings'!$K$2:$K$101)</f>
        <v/>
      </c>
    </row>
    <row r="17" ht="22" customHeight="1">
      <c r="A17" s="19" t="inlineStr">
        <is>
          <t>Crafts</t>
        </is>
      </c>
      <c r="B17" s="20">
        <f>COUNTIF('Stall Takings'!$D$2:$D$101,A17)</f>
        <v/>
      </c>
      <c r="C17" s="38">
        <f>SUMIF('Stall Takings'!$D$2:$D$101,A17,'Stall Takings'!$I$2:$I$101)</f>
        <v/>
      </c>
      <c r="D17" s="38">
        <f>SUMIF('Stall Takings'!$D$2:$D$101,A17,'Stall Takings'!$K$2:$K$101)</f>
        <v/>
      </c>
    </row>
    <row r="18" ht="22" customHeight="1"/>
    <row r="19" ht="22" customHeight="1">
      <c r="F19" s="12" t="inlineStr">
        <is>
          <t>Stall Lookup</t>
        </is>
      </c>
      <c r="G19" s="36" t="n"/>
    </row>
    <row r="20" ht="22" customHeight="1">
      <c r="F20" s="22" t="inlineStr">
        <is>
          <t>Enter Stall ID</t>
        </is>
      </c>
      <c r="G20" s="3" t="inlineStr">
        <is>
          <t>S01</t>
        </is>
      </c>
    </row>
    <row r="21" ht="22" customHeight="1">
      <c r="F21" s="22" t="inlineStr">
        <is>
          <t>Stall Name</t>
        </is>
      </c>
      <c r="G21" s="23">
        <f>IF($G$20="","",IFERROR(VLOOKUP($G$20,'Stall Takings'!$B$2:$R$101,2,FALSE),""))</f>
        <v/>
      </c>
    </row>
    <row r="22" ht="22" customHeight="1">
      <c r="F22" s="22" t="inlineStr">
        <is>
          <t>Location</t>
        </is>
      </c>
      <c r="G22" s="23">
        <f>IF($G$20="","",IFERROR(VLOOKUP($G$20,'Stall Takings'!$B$2:$R$101,5,FALSE),""))</f>
        <v/>
      </c>
    </row>
    <row r="23" ht="22" customHeight="1">
      <c r="F23" s="22" t="inlineStr">
        <is>
          <t>Total Revenue</t>
        </is>
      </c>
      <c r="G23" s="39">
        <f>IF($G$20="","",IFERROR(VLOOKUP($G$20,'Stall Takings'!$B$2:$R$101,8,FALSE),""))</f>
        <v/>
      </c>
    </row>
  </sheetData>
  <mergeCells count="4">
    <mergeCell ref="A1:G1"/>
    <mergeCell ref="A12:D12"/>
    <mergeCell ref="F12:G12"/>
    <mergeCell ref="F19:G19"/>
  </mergeCells>
  <conditionalFormatting sqref="B6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1">
    <dataValidation sqref="G20" showErrorMessage="1" showInputMessage="1" allowBlank="1" type="list">
      <formula1>'Stall Takings'!$B$2:$B$101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95" customWidth="1" min="2" max="2"/>
    <col width="3" customWidth="1" min="3" max="3"/>
    <col width="16" customWidth="1" min="4" max="4"/>
    <col width="16" customWidth="1" min="5" max="5"/>
    <col width="16" customWidth="1" min="6" max="6"/>
  </cols>
  <sheetData>
    <row r="1" ht="32" customHeight="1">
      <c r="A1" s="25" t="inlineStr">
        <is>
          <t>School Gala Day Stall Takings – Instructions</t>
        </is>
      </c>
    </row>
    <row r="2"/>
    <row r="3">
      <c r="A3" s="12" t="inlineStr">
        <is>
          <t>How to use this workbook</t>
        </is>
      </c>
    </row>
    <row r="4">
      <c r="A4" s="1" t="inlineStr">
        <is>
          <t>Step</t>
        </is>
      </c>
      <c r="B4" s="1" t="inlineStr">
        <is>
          <t>Guidance</t>
        </is>
      </c>
    </row>
    <row r="5" ht="36" customHeight="1">
      <c r="A5" s="26" t="inlineStr">
        <is>
          <t>1</t>
        </is>
      </c>
      <c r="B5" s="16" t="inlineStr">
        <is>
          <t>Enter one row per gala stall on the Stall Takings sheet.</t>
        </is>
      </c>
    </row>
    <row r="6" ht="36" customHeight="1">
      <c r="A6" s="27" t="inlineStr">
        <is>
          <t>2</t>
        </is>
      </c>
      <c r="B6" s="19" t="inlineStr">
        <is>
          <t>Pale yellow cells are manual inputs. Formula cells are green-tinted and should not be overwritten.</t>
        </is>
      </c>
    </row>
    <row r="7" ht="36" customHeight="1">
      <c r="A7" s="26" t="inlineStr">
        <is>
          <t>3</t>
        </is>
      </c>
      <c r="B7" s="16" t="inlineStr">
        <is>
          <t>Record gross sales and donations or sponsorship separately so fundraising sources are clear.</t>
        </is>
      </c>
    </row>
    <row r="8" ht="36" customHeight="1">
      <c r="A8" s="27" t="inlineStr">
        <is>
          <t>4</t>
        </is>
      </c>
      <c r="B8" s="19" t="inlineStr">
        <is>
          <t>Enter GST-Applicable? as Yes or No. The 15% GST estimate is indicative only; confirm treatment with the school treasurer or accountant.</t>
        </is>
      </c>
    </row>
    <row r="9" ht="36" customHeight="1">
      <c r="A9" s="26" t="inlineStr">
        <is>
          <t>5</t>
        </is>
      </c>
      <c r="B9" s="16" t="inlineStr">
        <is>
          <t>Reconcile cash, EFTPOS and online payments separately if required by the school finance process.</t>
        </is>
      </c>
    </row>
    <row r="10" ht="36" customHeight="1">
      <c r="A10" s="27" t="inlineStr">
        <is>
          <t>6</t>
        </is>
      </c>
      <c r="B10" s="19" t="inlineStr">
        <is>
          <t>Review negative-profit stalls and target shortfalls after the gala to inform future planning.</t>
        </is>
      </c>
    </row>
    <row r="11" ht="36" customHeight="1">
      <c r="A11" s="26" t="inlineStr">
        <is>
          <t>7</t>
        </is>
      </c>
      <c r="B11" s="16" t="inlineStr">
        <is>
          <t>The Summary Dashboard uses the full prepared data range and updates when new stall rows are completed.</t>
        </is>
      </c>
    </row>
    <row r="12" ht="36" customHeight="1">
      <c r="A12" s="27" t="inlineStr">
        <is>
          <t>8</t>
        </is>
      </c>
      <c r="B12" s="19" t="inlineStr">
        <is>
          <t>Use the Stall Lookup area on the dashboard to quickly review a stall by its Stall ID.</t>
        </is>
      </c>
    </row>
    <row r="13" ht="36" customHeight="1">
      <c r="A13" s="26" t="inlineStr">
        <is>
          <t>9</t>
        </is>
      </c>
      <c r="B13" s="16" t="inlineStr">
        <is>
          <t>Retain supporting records in line with Inland Revenue requirements; seek professional advice where GST registration or reporting obligations apply.</t>
        </is>
      </c>
    </row>
    <row r="14"/>
    <row r="15"/>
    <row r="16">
      <c r="A16" s="12" t="inlineStr">
        <is>
          <t>Key columns on Stall Takings</t>
        </is>
      </c>
    </row>
    <row r="17">
      <c r="A17" s="1" t="inlineStr">
        <is>
          <t>Input area</t>
        </is>
      </c>
      <c r="B17" s="1" t="inlineStr">
        <is>
          <t>Purpose</t>
        </is>
      </c>
    </row>
    <row r="18" ht="34" customHeight="1">
      <c r="A18" s="16" t="inlineStr">
        <is>
          <t>Gala Date and Stall ID</t>
        </is>
      </c>
      <c r="B18" s="16" t="inlineStr">
        <is>
          <t>Identifies each stall record and event date.</t>
        </is>
      </c>
    </row>
    <row r="19" ht="34" customHeight="1">
      <c r="A19" s="19" t="inlineStr">
        <is>
          <t>Gross Takings and Donations/Sponsorship</t>
        </is>
      </c>
      <c r="B19" s="19" t="inlineStr">
        <is>
          <t>Records sales income separately from donated support.</t>
        </is>
      </c>
    </row>
    <row r="20" ht="34" customHeight="1">
      <c r="A20" s="16" t="inlineStr">
        <is>
          <t>Direct Costs</t>
        </is>
      </c>
      <c r="B20" s="16" t="inlineStr">
        <is>
          <t>Captures ingredients, prizes, equipment hire, purchases and other direct stall costs.</t>
        </is>
      </c>
    </row>
    <row r="21" ht="34" customHeight="1">
      <c r="A21" s="19" t="inlineStr">
        <is>
          <t>GST-Applicable?</t>
        </is>
      </c>
      <c r="B21" s="19" t="inlineStr">
        <is>
          <t>Controls the indicative GST component calculation.</t>
        </is>
      </c>
    </row>
    <row r="22" ht="34" customHeight="1">
      <c r="A22" s="16" t="inlineStr">
        <is>
          <t>Target Takings and Target Achieved?</t>
        </is>
      </c>
      <c r="B22" s="16" t="inlineStr">
        <is>
          <t>Supports post-event comparison against each stall's fundraising goal.</t>
        </is>
      </c>
    </row>
    <row r="23" ht="34" customHeight="1">
      <c r="A23" s="19" t="inlineStr">
        <is>
          <t>Payment Methods Recorded and Notes</t>
        </is>
      </c>
      <c r="B23" s="19" t="inlineStr">
        <is>
          <t>Provides a practical audit trail and context for reconciliation.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2026-09-08T20:30:28Z</dcterms:created>
  <dcterms:modified xmlns:dcterms="http://purl.org/dc/terms/" xmlns:xsi="http://www.w3.org/2001/XMLSchema-instance" xsi:type="dcterms:W3CDTF">2026-09-08T20:30:28Z</dcterms:modified>
</cp:coreProperties>
</file>